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živatel\Documents\SOJ\Účetnictví\2021\"/>
    </mc:Choice>
  </mc:AlternateContent>
  <xr:revisionPtr revIDLastSave="0" documentId="8_{B095FA5A-20E1-4496-98F7-D2D8625DEBED}" xr6:coauthVersionLast="45" xr6:coauthVersionMax="45" xr10:uidLastSave="{00000000-0000-0000-0000-000000000000}"/>
  <bookViews>
    <workbookView xWindow="-113" yWindow="-113" windowWidth="24267" windowHeight="13148" xr2:uid="{00000000-000D-0000-FFFF-FFFF00000000}"/>
  </bookViews>
  <sheets>
    <sheet name="návrh 2021" sheetId="1" r:id="rId1"/>
    <sheet name="komentář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2" l="1"/>
  <c r="B12" i="2"/>
  <c r="Q116" i="1"/>
  <c r="P116" i="1"/>
  <c r="Q17" i="1"/>
  <c r="P17" i="1"/>
  <c r="O116" i="1" l="1"/>
  <c r="N116" i="1"/>
  <c r="M116" i="1"/>
  <c r="K116" i="1"/>
  <c r="J116" i="1"/>
  <c r="I116" i="1"/>
  <c r="H116" i="1"/>
  <c r="F116" i="1"/>
  <c r="E116" i="1"/>
  <c r="L114" i="1"/>
  <c r="L113" i="1"/>
  <c r="L112" i="1"/>
  <c r="L111" i="1"/>
  <c r="L110" i="1"/>
  <c r="L108" i="1"/>
  <c r="L107" i="1"/>
  <c r="G106" i="1"/>
  <c r="L106" i="1" s="1"/>
  <c r="L105" i="1"/>
  <c r="L104" i="1"/>
  <c r="L103" i="1"/>
  <c r="L102" i="1"/>
  <c r="G101" i="1"/>
  <c r="L101" i="1" s="1"/>
  <c r="L100" i="1"/>
  <c r="L99" i="1"/>
  <c r="L98" i="1"/>
  <c r="G97" i="1"/>
  <c r="L97" i="1" s="1"/>
  <c r="D97" i="1"/>
  <c r="L96" i="1"/>
  <c r="L95" i="1"/>
  <c r="L94" i="1"/>
  <c r="L93" i="1"/>
  <c r="G92" i="1"/>
  <c r="L92" i="1" s="1"/>
  <c r="D92" i="1"/>
  <c r="L91" i="1"/>
  <c r="L90" i="1"/>
  <c r="L89" i="1"/>
  <c r="G88" i="1"/>
  <c r="L88" i="1" s="1"/>
  <c r="D88" i="1"/>
  <c r="L87" i="1"/>
  <c r="L86" i="1"/>
  <c r="G85" i="1"/>
  <c r="L85" i="1" s="1"/>
  <c r="L84" i="1"/>
  <c r="L83" i="1"/>
  <c r="L82" i="1"/>
  <c r="L81" i="1"/>
  <c r="L80" i="1"/>
  <c r="L79" i="1"/>
  <c r="L78" i="1"/>
  <c r="L77" i="1"/>
  <c r="G76" i="1"/>
  <c r="L76" i="1" s="1"/>
  <c r="D76" i="1"/>
  <c r="L75" i="1"/>
  <c r="L74" i="1"/>
  <c r="L73" i="1"/>
  <c r="G72" i="1"/>
  <c r="L72" i="1" s="1"/>
  <c r="D72" i="1"/>
  <c r="L71" i="1"/>
  <c r="L70" i="1"/>
  <c r="L69" i="1"/>
  <c r="L68" i="1"/>
  <c r="G67" i="1"/>
  <c r="L67" i="1" s="1"/>
  <c r="L66" i="1"/>
  <c r="L65" i="1"/>
  <c r="L64" i="1"/>
  <c r="G63" i="1"/>
  <c r="L63" i="1" s="1"/>
  <c r="D63" i="1"/>
  <c r="L62" i="1"/>
  <c r="L61" i="1"/>
  <c r="L60" i="1"/>
  <c r="G59" i="1"/>
  <c r="L59" i="1" s="1"/>
  <c r="D59" i="1"/>
  <c r="L58" i="1"/>
  <c r="L57" i="1"/>
  <c r="L56" i="1"/>
  <c r="G55" i="1"/>
  <c r="L55" i="1" s="1"/>
  <c r="D55" i="1"/>
  <c r="L54" i="1"/>
  <c r="G53" i="1"/>
  <c r="L53" i="1" s="1"/>
  <c r="L52" i="1"/>
  <c r="L51" i="1"/>
  <c r="L50" i="1"/>
  <c r="L49" i="1"/>
  <c r="L48" i="1"/>
  <c r="G47" i="1"/>
  <c r="L47" i="1" s="1"/>
  <c r="D47" i="1"/>
  <c r="L46" i="1"/>
  <c r="L45" i="1"/>
  <c r="L44" i="1"/>
  <c r="G43" i="1"/>
  <c r="L43" i="1" s="1"/>
  <c r="L42" i="1"/>
  <c r="G41" i="1"/>
  <c r="L41" i="1" s="1"/>
  <c r="L40" i="1"/>
  <c r="L39" i="1"/>
  <c r="G38" i="1"/>
  <c r="L38" i="1" s="1"/>
  <c r="L37" i="1"/>
  <c r="L36" i="1"/>
  <c r="L35" i="1"/>
  <c r="G34" i="1"/>
  <c r="L34" i="1" s="1"/>
  <c r="D34" i="1"/>
  <c r="L33" i="1"/>
  <c r="L32" i="1"/>
  <c r="L31" i="1"/>
  <c r="G30" i="1"/>
  <c r="L30" i="1" s="1"/>
  <c r="D30" i="1"/>
  <c r="L29" i="1"/>
  <c r="L28" i="1"/>
  <c r="L27" i="1"/>
  <c r="L26" i="1"/>
  <c r="G25" i="1"/>
  <c r="L25" i="1" s="1"/>
  <c r="D25" i="1"/>
  <c r="L24" i="1"/>
  <c r="L23" i="1"/>
  <c r="G22" i="1"/>
  <c r="G116" i="1" s="1"/>
  <c r="O17" i="1"/>
  <c r="N17" i="1"/>
  <c r="M17" i="1"/>
  <c r="K17" i="1"/>
  <c r="J17" i="1"/>
  <c r="I17" i="1"/>
  <c r="H17" i="1"/>
  <c r="G17" i="1"/>
  <c r="F17" i="1"/>
  <c r="E17" i="1"/>
  <c r="D17" i="1"/>
  <c r="L16" i="1"/>
  <c r="L14" i="1"/>
  <c r="L10" i="1"/>
  <c r="L9" i="1"/>
  <c r="L7" i="1"/>
  <c r="L6" i="1"/>
  <c r="D116" i="1" l="1"/>
  <c r="L17" i="1"/>
  <c r="L22" i="1"/>
  <c r="L116" i="1" s="1"/>
</calcChain>
</file>

<file path=xl/sharedStrings.xml><?xml version="1.0" encoding="utf-8"?>
<sst xmlns="http://schemas.openxmlformats.org/spreadsheetml/2006/main" count="150" uniqueCount="121">
  <si>
    <t>Rozpočet a rozpočtová opatření SOJ</t>
  </si>
  <si>
    <t>PŘÍJMY</t>
  </si>
  <si>
    <t>POLOŽKA</t>
  </si>
  <si>
    <t>Schválený rozpočet        r. 2018</t>
  </si>
  <si>
    <t>Rozpočet po RO            k 31.10.2018</t>
  </si>
  <si>
    <t>Očekávaná skutečnost r. 2018</t>
  </si>
  <si>
    <t>Schválený rozpočet                          r. 2019</t>
  </si>
  <si>
    <t>Rozpočtové opatření č. 1                 k 24.4.2019</t>
  </si>
  <si>
    <t>Rozpočtové opatření č. 2           k 24.5.2019</t>
  </si>
  <si>
    <t>Rozpočtové opatření č. 3         k 21.6.2019</t>
  </si>
  <si>
    <t>Rozpočtové opatření č. 4 k 4.10.2019</t>
  </si>
  <si>
    <t>Rozpočet po RO       k 31.10.2019</t>
  </si>
  <si>
    <t>Očekávaná skutečnost r. 2019</t>
  </si>
  <si>
    <t>Schválený rozpočet                r. 2020</t>
  </si>
  <si>
    <t>Příjmy z úroků</t>
  </si>
  <si>
    <t>Přijaté nekapitálové příspěvky a náhrady</t>
  </si>
  <si>
    <t>Neinvestiční dotace od obcí - členské příspěvky</t>
  </si>
  <si>
    <t>Neinvestiční přijaté transfery od krajů</t>
  </si>
  <si>
    <t>Ostatní investiční přijaté transfery ze státního rozpočtu</t>
  </si>
  <si>
    <t>Investiční přijaté transfery od krajů</t>
  </si>
  <si>
    <t>Změna stavu krátkodobých prostředků na bank.účtech</t>
  </si>
  <si>
    <t>Opravné položky k peněžním operacím - příjmy hosp.činn.</t>
  </si>
  <si>
    <t>CELKEM</t>
  </si>
  <si>
    <t>VÝDAJE</t>
  </si>
  <si>
    <t>Rozpočtové opatření č. 2           k 31.5.2019</t>
  </si>
  <si>
    <t xml:space="preserve">Mzdy </t>
  </si>
  <si>
    <t>mzdy CSS</t>
  </si>
  <si>
    <t>Ostatní osobní výdaje</t>
  </si>
  <si>
    <t>provozní záležitosti</t>
  </si>
  <si>
    <t>DPP - BL 2017, tábor</t>
  </si>
  <si>
    <t>Profesionalizace VS</t>
  </si>
  <si>
    <t>Povinné poj.na soc.zabezpečení</t>
  </si>
  <si>
    <t>CSS</t>
  </si>
  <si>
    <t xml:space="preserve">Profesionalizace VS </t>
  </si>
  <si>
    <t>Povinné poj.na veřejné zdrav.poj.</t>
  </si>
  <si>
    <t>Povinné poj.na úraz.pojištění</t>
  </si>
  <si>
    <t>Knihy, učetní pomůcky a tisk</t>
  </si>
  <si>
    <t>Drobný hmot.dlouh. majetek</t>
  </si>
  <si>
    <t>SOJ</t>
  </si>
  <si>
    <t>profesionalizace VS</t>
  </si>
  <si>
    <t>Nákup materiálu</t>
  </si>
  <si>
    <t>Materiál - provoz</t>
  </si>
  <si>
    <t>materiál,medaile,diplomy</t>
  </si>
  <si>
    <t>materiál - profesionalizace VS</t>
  </si>
  <si>
    <t>Služby pošt</t>
  </si>
  <si>
    <t xml:space="preserve">Telekomunikační služby </t>
  </si>
  <si>
    <t>Služby peněžních ústavů</t>
  </si>
  <si>
    <t>Nájemné</t>
  </si>
  <si>
    <t>Profesionalizace</t>
  </si>
  <si>
    <t>Konzultační,poradenské a právní služby</t>
  </si>
  <si>
    <t>Zpracování dat a služby</t>
  </si>
  <si>
    <t>zpracování dat a služby SOJ</t>
  </si>
  <si>
    <t>Nákup ostatních služeb</t>
  </si>
  <si>
    <t>Audit</t>
  </si>
  <si>
    <t>zpracování mezd CSS</t>
  </si>
  <si>
    <t>doprava</t>
  </si>
  <si>
    <t>technické zajištění závodů</t>
  </si>
  <si>
    <t>administrace BRKO III.</t>
  </si>
  <si>
    <t>subdodávky - profesionalizace VS</t>
  </si>
  <si>
    <t>zpracování mezd - profesionalizace VS</t>
  </si>
  <si>
    <t>Opravy a udržování</t>
  </si>
  <si>
    <t>Programové vybavení</t>
  </si>
  <si>
    <t>Cestovné CSS</t>
  </si>
  <si>
    <t>Prosfesionalizace</t>
  </si>
  <si>
    <t>Pohoštění</t>
  </si>
  <si>
    <t xml:space="preserve">společenské akce </t>
  </si>
  <si>
    <t>občerstvení závody - hosté</t>
  </si>
  <si>
    <t>občerstvení závody - děti</t>
  </si>
  <si>
    <t>Věcné dary</t>
  </si>
  <si>
    <t>závody pro děti</t>
  </si>
  <si>
    <t>ostatní akce</t>
  </si>
  <si>
    <t>Ostatní neinv. dotace</t>
  </si>
  <si>
    <t>příspěvek na RSTS</t>
  </si>
  <si>
    <t>JIC</t>
  </si>
  <si>
    <t>Platby daní a poplaků státnímu rozpočtu</t>
  </si>
  <si>
    <t>Budovy, haly a stavby</t>
  </si>
  <si>
    <t xml:space="preserve">Nespecifikované rezervy </t>
  </si>
  <si>
    <t>cyklostezka</t>
  </si>
  <si>
    <t>Schváleno sněmem starostů dne   usnesením č.</t>
  </si>
  <si>
    <t>Monika Czepczorová, předsedkyně Sdružení</t>
  </si>
  <si>
    <t>Příjmy</t>
  </si>
  <si>
    <t>Výdaje</t>
  </si>
  <si>
    <t>Rozpočet po rozpočtových opatřeních k 31.10.2020</t>
  </si>
  <si>
    <t>Očekávaná skutečnost k 31.12.2020</t>
  </si>
  <si>
    <t>Návrh rozpočtu       r. 2021</t>
  </si>
  <si>
    <t xml:space="preserve">Příjmy z poskytování služeb a výrobků </t>
  </si>
  <si>
    <t>Dlouhodobé přijaté půjčené prostředky</t>
  </si>
  <si>
    <t>Uhrazené splátky dlouhodobých přijatých půj.prost.</t>
  </si>
  <si>
    <t>KOMENTÁŘ K NÁVRHU ROZPOČTU NA ROK 2021</t>
  </si>
  <si>
    <t>Kč</t>
  </si>
  <si>
    <t>Popis</t>
  </si>
  <si>
    <t>Úhrada zájezdu Švýcarské Alpy - 9 osob</t>
  </si>
  <si>
    <t>Úroky z běžných účtu</t>
  </si>
  <si>
    <t>SMO - financování mzdových nákladů za 4.Q/2020</t>
  </si>
  <si>
    <t>Členské příspěvky obcí</t>
  </si>
  <si>
    <t>Dotace z MSKraje - Analýza cyklostezky</t>
  </si>
  <si>
    <t xml:space="preserve">Dotace z MMR - Prodloužení cyklostezky </t>
  </si>
  <si>
    <t>Příjmy za GDPR</t>
  </si>
  <si>
    <t>Počáteční stav na bankovních účtech</t>
  </si>
  <si>
    <t>Mzda Ing.Groušlová 12/2020-11/202 + Ing. Walachová 12/2020</t>
  </si>
  <si>
    <t>DPP Ing. Huczalová + p.Sztefková + úklid</t>
  </si>
  <si>
    <t>Sociální pojištění zaměstnavatele</t>
  </si>
  <si>
    <t>Zdravotní pojištění zaměstnavatele</t>
  </si>
  <si>
    <t>Zákonné úrazové pojištění</t>
  </si>
  <si>
    <t>Knihy</t>
  </si>
  <si>
    <t>Drobný hmotný dlouhodobý majetek</t>
  </si>
  <si>
    <t>Kancelářské potřeby apod.</t>
  </si>
  <si>
    <t>Poštovné</t>
  </si>
  <si>
    <t>Telefonní poplatky</t>
  </si>
  <si>
    <t>Bankovní poplatky</t>
  </si>
  <si>
    <t>Nájem kanceláře SOJ</t>
  </si>
  <si>
    <t>Audit, zpracování DPPO, konzultační služby SMO</t>
  </si>
  <si>
    <t>IT služby</t>
  </si>
  <si>
    <t>Internet,zpracování mezd, nákup stravenek apod.</t>
  </si>
  <si>
    <t>Údržba cyklostezky, opravy</t>
  </si>
  <si>
    <t>Cestovné</t>
  </si>
  <si>
    <t>Členský příspěvek RSTS Český Těšín</t>
  </si>
  <si>
    <t>Správní poplatky</t>
  </si>
  <si>
    <t>Rezervy</t>
  </si>
  <si>
    <t>Vratka NFV Obec Mosty u Jablunkova, Dolní Lomná, Město Jablunkov</t>
  </si>
  <si>
    <t>Investiční přijaté transfery od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</si>
</sst>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B050"/>
      <name val="Arial"/>
      <family val="2"/>
      <charset val="238"/>
    </font>
    <font>
      <i/>
      <sz val="10"/>
      <color indexed="3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indexed="6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 val="singleAccounting"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0" fontId="7" fillId="0" borderId="16" xfId="0" applyFont="1" applyBorder="1"/>
    <xf numFmtId="0" fontId="7" fillId="0" borderId="17" xfId="0" applyFont="1" applyBorder="1"/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164" fontId="1" fillId="0" borderId="19" xfId="0" applyNumberFormat="1" applyFont="1" applyBorder="1"/>
    <xf numFmtId="164" fontId="1" fillId="2" borderId="18" xfId="0" applyNumberFormat="1" applyFont="1" applyFill="1" applyBorder="1"/>
    <xf numFmtId="164" fontId="1" fillId="0" borderId="20" xfId="0" applyNumberFormat="1" applyFont="1" applyBorder="1"/>
    <xf numFmtId="164" fontId="1" fillId="3" borderId="20" xfId="0" applyNumberFormat="1" applyFont="1" applyFill="1" applyBorder="1"/>
    <xf numFmtId="164" fontId="1" fillId="3" borderId="19" xfId="0" applyNumberFormat="1" applyFont="1" applyFill="1" applyBorder="1"/>
    <xf numFmtId="164" fontId="6" fillId="3" borderId="18" xfId="0" applyNumberFormat="1" applyFont="1" applyFill="1" applyBorder="1"/>
    <xf numFmtId="164" fontId="6" fillId="3" borderId="21" xfId="0" applyNumberFormat="1" applyFont="1" applyFill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164" fontId="1" fillId="0" borderId="23" xfId="0" applyNumberFormat="1" applyFont="1" applyBorder="1" applyAlignment="1">
      <alignment horizontal="right"/>
    </xf>
    <xf numFmtId="164" fontId="1" fillId="0" borderId="23" xfId="0" applyNumberFormat="1" applyFont="1" applyBorder="1"/>
    <xf numFmtId="164" fontId="1" fillId="2" borderId="24" xfId="0" applyNumberFormat="1" applyFont="1" applyFill="1" applyBorder="1"/>
    <xf numFmtId="164" fontId="1" fillId="2" borderId="19" xfId="0" applyNumberFormat="1" applyFont="1" applyFill="1" applyBorder="1"/>
    <xf numFmtId="164" fontId="1" fillId="0" borderId="18" xfId="0" applyNumberFormat="1" applyFont="1" applyBorder="1"/>
    <xf numFmtId="164" fontId="1" fillId="3" borderId="18" xfId="0" applyNumberFormat="1" applyFont="1" applyFill="1" applyBorder="1"/>
    <xf numFmtId="0" fontId="7" fillId="0" borderId="25" xfId="0" applyFont="1" applyBorder="1"/>
    <xf numFmtId="0" fontId="7" fillId="0" borderId="8" xfId="0" applyFont="1" applyBorder="1"/>
    <xf numFmtId="164" fontId="1" fillId="0" borderId="10" xfId="0" applyNumberFormat="1" applyFont="1" applyBorder="1" applyAlignment="1">
      <alignment horizontal="right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1" fillId="0" borderId="11" xfId="0" applyNumberFormat="1" applyFont="1" applyBorder="1"/>
    <xf numFmtId="164" fontId="1" fillId="3" borderId="11" xfId="0" applyNumberFormat="1" applyFont="1" applyFill="1" applyBorder="1"/>
    <xf numFmtId="164" fontId="1" fillId="3" borderId="10" xfId="0" applyNumberFormat="1" applyFont="1" applyFill="1" applyBorder="1"/>
    <xf numFmtId="164" fontId="6" fillId="3" borderId="11" xfId="0" applyNumberFormat="1" applyFont="1" applyFill="1" applyBorder="1"/>
    <xf numFmtId="164" fontId="6" fillId="3" borderId="26" xfId="0" applyNumberFormat="1" applyFont="1" applyFill="1" applyBorder="1"/>
    <xf numFmtId="4" fontId="6" fillId="2" borderId="29" xfId="0" applyNumberFormat="1" applyFont="1" applyFill="1" applyBorder="1" applyAlignment="1">
      <alignment horizontal="center"/>
    </xf>
    <xf numFmtId="164" fontId="6" fillId="2" borderId="30" xfId="0" applyNumberFormat="1" applyFont="1" applyFill="1" applyBorder="1"/>
    <xf numFmtId="164" fontId="6" fillId="2" borderId="31" xfId="0" applyNumberFormat="1" applyFont="1" applyFill="1" applyBorder="1"/>
    <xf numFmtId="164" fontId="1" fillId="2" borderId="30" xfId="0" applyNumberFormat="1" applyFont="1" applyFill="1" applyBorder="1"/>
    <xf numFmtId="164" fontId="1" fillId="3" borderId="30" xfId="0" applyNumberFormat="1" applyFont="1" applyFill="1" applyBorder="1"/>
    <xf numFmtId="164" fontId="1" fillId="3" borderId="32" xfId="0" applyNumberFormat="1" applyFont="1" applyFill="1" applyBorder="1"/>
    <xf numFmtId="164" fontId="1" fillId="3" borderId="33" xfId="0" applyNumberFormat="1" applyFont="1" applyFill="1" applyBorder="1"/>
    <xf numFmtId="164" fontId="1" fillId="3" borderId="34" xfId="0" applyNumberFormat="1" applyFont="1" applyFill="1" applyBorder="1"/>
    <xf numFmtId="164" fontId="6" fillId="3" borderId="31" xfId="0" applyNumberFormat="1" applyFont="1" applyFill="1" applyBorder="1"/>
    <xf numFmtId="164" fontId="6" fillId="3" borderId="30" xfId="0" applyNumberFormat="1" applyFont="1" applyFill="1" applyBorder="1"/>
    <xf numFmtId="164" fontId="6" fillId="3" borderId="33" xfId="0" applyNumberFormat="1" applyFont="1" applyFill="1" applyBorder="1"/>
    <xf numFmtId="164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7" fillId="0" borderId="16" xfId="1" applyFont="1" applyFill="1" applyBorder="1"/>
    <xf numFmtId="0" fontId="9" fillId="0" borderId="19" xfId="1" applyFont="1" applyFill="1" applyBorder="1" applyAlignment="1">
      <alignment horizontal="right"/>
    </xf>
    <xf numFmtId="4" fontId="9" fillId="0" borderId="19" xfId="1" applyNumberFormat="1" applyFont="1" applyFill="1" applyBorder="1" applyAlignment="1">
      <alignment horizontal="center"/>
    </xf>
    <xf numFmtId="4" fontId="7" fillId="0" borderId="19" xfId="1" applyNumberFormat="1" applyFont="1" applyFill="1" applyBorder="1" applyAlignment="1">
      <alignment horizontal="center"/>
    </xf>
    <xf numFmtId="0" fontId="7" fillId="0" borderId="16" xfId="1" applyFont="1" applyBorder="1"/>
    <xf numFmtId="0" fontId="7" fillId="0" borderId="19" xfId="1" applyFont="1" applyBorder="1"/>
    <xf numFmtId="4" fontId="7" fillId="0" borderId="19" xfId="1" applyNumberFormat="1" applyFont="1" applyBorder="1" applyAlignment="1">
      <alignment horizontal="center"/>
    </xf>
    <xf numFmtId="4" fontId="9" fillId="0" borderId="19" xfId="1" applyNumberFormat="1" applyFont="1" applyFill="1" applyBorder="1" applyAlignment="1">
      <alignment horizontal="right"/>
    </xf>
    <xf numFmtId="4" fontId="9" fillId="0" borderId="19" xfId="1" applyNumberFormat="1" applyFont="1" applyBorder="1" applyAlignment="1">
      <alignment horizontal="center"/>
    </xf>
    <xf numFmtId="0" fontId="7" fillId="0" borderId="16" xfId="1" applyFont="1" applyBorder="1" applyAlignment="1">
      <alignment horizontal="left"/>
    </xf>
    <xf numFmtId="4" fontId="10" fillId="0" borderId="19" xfId="1" applyNumberFormat="1" applyFont="1" applyFill="1" applyBorder="1" applyAlignment="1">
      <alignment horizontal="right"/>
    </xf>
    <xf numFmtId="0" fontId="7" fillId="0" borderId="16" xfId="1" applyFont="1" applyBorder="1" applyAlignment="1">
      <alignment horizontal="right"/>
    </xf>
    <xf numFmtId="4" fontId="7" fillId="0" borderId="19" xfId="1" applyNumberFormat="1" applyFont="1" applyFill="1" applyBorder="1" applyAlignment="1">
      <alignment horizontal="left"/>
    </xf>
    <xf numFmtId="0" fontId="7" fillId="0" borderId="19" xfId="1" applyFont="1" applyBorder="1" applyAlignment="1">
      <alignment horizontal="right"/>
    </xf>
    <xf numFmtId="0" fontId="9" fillId="0" borderId="19" xfId="1" applyFont="1" applyBorder="1" applyAlignment="1">
      <alignment horizontal="right"/>
    </xf>
    <xf numFmtId="0" fontId="7" fillId="0" borderId="19" xfId="1" applyFont="1" applyBorder="1" applyAlignment="1"/>
    <xf numFmtId="4" fontId="11" fillId="0" borderId="19" xfId="1" applyNumberFormat="1" applyFont="1" applyBorder="1" applyAlignment="1">
      <alignment horizontal="center"/>
    </xf>
    <xf numFmtId="0" fontId="9" fillId="0" borderId="16" xfId="1" applyFont="1" applyBorder="1"/>
    <xf numFmtId="0" fontId="7" fillId="0" borderId="19" xfId="1" applyFont="1" applyBorder="1" applyAlignment="1">
      <alignment horizontal="left"/>
    </xf>
    <xf numFmtId="0" fontId="7" fillId="0" borderId="35" xfId="1" applyFont="1" applyBorder="1"/>
    <xf numFmtId="4" fontId="9" fillId="0" borderId="36" xfId="1" applyNumberFormat="1" applyFont="1" applyBorder="1" applyAlignment="1">
      <alignment horizontal="center"/>
    </xf>
    <xf numFmtId="4" fontId="7" fillId="0" borderId="36" xfId="1" applyNumberFormat="1" applyFont="1" applyBorder="1" applyAlignment="1">
      <alignment horizontal="center"/>
    </xf>
    <xf numFmtId="0" fontId="9" fillId="0" borderId="35" xfId="1" applyFont="1" applyBorder="1"/>
    <xf numFmtId="0" fontId="7" fillId="0" borderId="37" xfId="1" applyFont="1" applyBorder="1" applyAlignment="1">
      <alignment horizontal="left"/>
    </xf>
    <xf numFmtId="4" fontId="12" fillId="0" borderId="19" xfId="1" applyNumberFormat="1" applyFont="1" applyFill="1" applyBorder="1" applyAlignment="1">
      <alignment horizontal="right"/>
    </xf>
    <xf numFmtId="4" fontId="13" fillId="0" borderId="19" xfId="1" applyNumberFormat="1" applyFont="1" applyFill="1" applyBorder="1" applyAlignment="1">
      <alignment horizontal="right"/>
    </xf>
    <xf numFmtId="0" fontId="7" fillId="0" borderId="37" xfId="1" applyFont="1" applyBorder="1" applyAlignment="1"/>
    <xf numFmtId="4" fontId="7" fillId="0" borderId="19" xfId="1" applyNumberFormat="1" applyFont="1" applyFill="1" applyBorder="1" applyAlignment="1"/>
    <xf numFmtId="0" fontId="7" fillId="0" borderId="37" xfId="1" applyFont="1" applyBorder="1" applyAlignment="1">
      <alignment horizontal="right"/>
    </xf>
    <xf numFmtId="0" fontId="7" fillId="0" borderId="38" xfId="1" applyFont="1" applyBorder="1" applyAlignment="1">
      <alignment horizontal="right"/>
    </xf>
    <xf numFmtId="0" fontId="7" fillId="0" borderId="23" xfId="1" applyFont="1" applyBorder="1" applyAlignment="1"/>
    <xf numFmtId="4" fontId="9" fillId="0" borderId="39" xfId="1" applyNumberFormat="1" applyFont="1" applyBorder="1" applyAlignment="1">
      <alignment horizontal="center"/>
    </xf>
    <xf numFmtId="164" fontId="1" fillId="0" borderId="24" xfId="0" applyNumberFormat="1" applyFont="1" applyBorder="1"/>
    <xf numFmtId="164" fontId="1" fillId="0" borderId="40" xfId="0" applyNumberFormat="1" applyFont="1" applyBorder="1"/>
    <xf numFmtId="164" fontId="1" fillId="3" borderId="40" xfId="0" applyNumberFormat="1" applyFont="1" applyFill="1" applyBorder="1"/>
    <xf numFmtId="164" fontId="1" fillId="3" borderId="23" xfId="0" applyNumberFormat="1" applyFont="1" applyFill="1" applyBorder="1"/>
    <xf numFmtId="164" fontId="6" fillId="3" borderId="24" xfId="0" applyNumberFormat="1" applyFont="1" applyFill="1" applyBorder="1"/>
    <xf numFmtId="0" fontId="7" fillId="0" borderId="10" xfId="1" applyFont="1" applyBorder="1"/>
    <xf numFmtId="164" fontId="1" fillId="3" borderId="9" xfId="0" applyNumberFormat="1" applyFont="1" applyFill="1" applyBorder="1"/>
    <xf numFmtId="164" fontId="1" fillId="0" borderId="43" xfId="0" applyNumberFormat="1" applyFont="1" applyBorder="1" applyAlignment="1">
      <alignment horizontal="right"/>
    </xf>
    <xf numFmtId="164" fontId="1" fillId="2" borderId="20" xfId="0" applyNumberFormat="1" applyFont="1" applyFill="1" applyBorder="1"/>
    <xf numFmtId="164" fontId="1" fillId="0" borderId="43" xfId="0" applyNumberFormat="1" applyFont="1" applyBorder="1"/>
    <xf numFmtId="164" fontId="1" fillId="3" borderId="43" xfId="0" applyNumberFormat="1" applyFont="1" applyFill="1" applyBorder="1"/>
    <xf numFmtId="164" fontId="6" fillId="3" borderId="20" xfId="0" applyNumberFormat="1" applyFont="1" applyFill="1" applyBorder="1"/>
    <xf numFmtId="164" fontId="6" fillId="3" borderId="44" xfId="0" applyNumberFormat="1" applyFont="1" applyFill="1" applyBorder="1"/>
    <xf numFmtId="164" fontId="6" fillId="3" borderId="19" xfId="0" applyNumberFormat="1" applyFont="1" applyFill="1" applyBorder="1"/>
    <xf numFmtId="164" fontId="1" fillId="0" borderId="0" xfId="0" applyNumberFormat="1" applyFont="1" applyAlignment="1">
      <alignment horizontal="right"/>
    </xf>
    <xf numFmtId="0" fontId="7" fillId="0" borderId="45" xfId="0" applyFont="1" applyBorder="1"/>
    <xf numFmtId="0" fontId="7" fillId="0" borderId="42" xfId="0" applyFont="1" applyBorder="1"/>
    <xf numFmtId="164" fontId="1" fillId="0" borderId="20" xfId="0" applyNumberFormat="1" applyFont="1" applyBorder="1" applyAlignment="1">
      <alignment horizontal="right"/>
    </xf>
    <xf numFmtId="164" fontId="1" fillId="3" borderId="12" xfId="0" applyNumberFormat="1" applyFont="1" applyFill="1" applyBorder="1"/>
    <xf numFmtId="164" fontId="6" fillId="3" borderId="9" xfId="0" applyNumberFormat="1" applyFont="1" applyFill="1" applyBorder="1"/>
    <xf numFmtId="164" fontId="6" fillId="3" borderId="12" xfId="0" applyNumberFormat="1" applyFont="1" applyFill="1" applyBorder="1"/>
    <xf numFmtId="0" fontId="7" fillId="0" borderId="45" xfId="1" applyFont="1" applyFill="1" applyBorder="1"/>
    <xf numFmtId="0" fontId="7" fillId="0" borderId="43" xfId="1" applyFont="1" applyFill="1" applyBorder="1"/>
    <xf numFmtId="4" fontId="7" fillId="0" borderId="43" xfId="1" applyNumberFormat="1" applyFont="1" applyFill="1" applyBorder="1" applyAlignment="1">
      <alignment horizontal="center"/>
    </xf>
    <xf numFmtId="165" fontId="5" fillId="2" borderId="9" xfId="1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0" fontId="14" fillId="0" borderId="19" xfId="1" applyFont="1" applyBorder="1" applyAlignment="1">
      <alignment horizontal="right"/>
    </xf>
    <xf numFmtId="164" fontId="14" fillId="2" borderId="19" xfId="0" applyNumberFormat="1" applyFont="1" applyFill="1" applyBorder="1"/>
    <xf numFmtId="0" fontId="5" fillId="0" borderId="19" xfId="1" applyFont="1" applyBorder="1"/>
    <xf numFmtId="0" fontId="5" fillId="0" borderId="16" xfId="1" applyFont="1" applyBorder="1"/>
    <xf numFmtId="4" fontId="9" fillId="0" borderId="10" xfId="1" applyNumberFormat="1" applyFont="1" applyBorder="1" applyAlignment="1">
      <alignment horizontal="center"/>
    </xf>
    <xf numFmtId="164" fontId="6" fillId="3" borderId="10" xfId="0" applyNumberFormat="1" applyFont="1" applyFill="1" applyBorder="1"/>
    <xf numFmtId="0" fontId="7" fillId="0" borderId="25" xfId="1" applyFont="1" applyBorder="1"/>
    <xf numFmtId="0" fontId="5" fillId="4" borderId="0" xfId="1" applyFont="1" applyFill="1" applyBorder="1" applyAlignment="1">
      <alignment horizontal="center"/>
    </xf>
    <xf numFmtId="165" fontId="5" fillId="4" borderId="0" xfId="1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right"/>
    </xf>
    <xf numFmtId="164" fontId="1" fillId="4" borderId="0" xfId="0" applyNumberFormat="1" applyFont="1" applyFill="1" applyBorder="1"/>
    <xf numFmtId="164" fontId="6" fillId="4" borderId="0" xfId="0" applyNumberFormat="1" applyFont="1" applyFill="1" applyBorder="1"/>
    <xf numFmtId="0" fontId="15" fillId="0" borderId="0" xfId="0" applyFont="1"/>
    <xf numFmtId="0" fontId="16" fillId="0" borderId="0" xfId="0" applyFont="1"/>
    <xf numFmtId="0" fontId="6" fillId="0" borderId="0" xfId="0" applyFont="1"/>
    <xf numFmtId="164" fontId="17" fillId="0" borderId="0" xfId="0" applyNumberFormat="1" applyFont="1"/>
    <xf numFmtId="0" fontId="18" fillId="0" borderId="0" xfId="0" applyFont="1"/>
    <xf numFmtId="164" fontId="1" fillId="4" borderId="43" xfId="0" applyNumberFormat="1" applyFont="1" applyFill="1" applyBorder="1"/>
    <xf numFmtId="164" fontId="1" fillId="4" borderId="20" xfId="0" applyNumberFormat="1" applyFont="1" applyFill="1" applyBorder="1"/>
    <xf numFmtId="164" fontId="1" fillId="4" borderId="19" xfId="0" applyNumberFormat="1" applyFont="1" applyFill="1" applyBorder="1"/>
    <xf numFmtId="164" fontId="1" fillId="4" borderId="18" xfId="0" applyNumberFormat="1" applyFont="1" applyFill="1" applyBorder="1"/>
    <xf numFmtId="164" fontId="1" fillId="4" borderId="10" xfId="0" applyNumberFormat="1" applyFont="1" applyFill="1" applyBorder="1"/>
    <xf numFmtId="164" fontId="1" fillId="4" borderId="11" xfId="0" applyNumberFormat="1" applyFont="1" applyFill="1" applyBorder="1"/>
    <xf numFmtId="164" fontId="1" fillId="4" borderId="23" xfId="0" applyNumberFormat="1" applyFont="1" applyFill="1" applyBorder="1"/>
    <xf numFmtId="164" fontId="1" fillId="4" borderId="24" xfId="0" applyNumberFormat="1" applyFont="1" applyFill="1" applyBorder="1"/>
    <xf numFmtId="164" fontId="6" fillId="3" borderId="13" xfId="0" applyNumberFormat="1" applyFont="1" applyFill="1" applyBorder="1"/>
    <xf numFmtId="164" fontId="6" fillId="3" borderId="41" xfId="0" applyNumberFormat="1" applyFont="1" applyFill="1" applyBorder="1"/>
    <xf numFmtId="0" fontId="6" fillId="3" borderId="21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3"/>
  <sheetViews>
    <sheetView tabSelected="1" topLeftCell="A41" zoomScale="98" zoomScaleNormal="98" workbookViewId="0">
      <selection activeCell="S34" sqref="S34"/>
    </sheetView>
  </sheetViews>
  <sheetFormatPr defaultRowHeight="15.05" x14ac:dyDescent="0.3"/>
  <cols>
    <col min="3" max="3" width="49.6640625" customWidth="1"/>
    <col min="4" max="4" width="23" hidden="1" customWidth="1"/>
    <col min="5" max="5" width="21.6640625" hidden="1" customWidth="1"/>
    <col min="6" max="6" width="21.33203125" hidden="1" customWidth="1"/>
    <col min="7" max="7" width="20" hidden="1" customWidth="1"/>
    <col min="8" max="11" width="18.33203125" hidden="1" customWidth="1"/>
    <col min="12" max="13" width="18.44140625" hidden="1" customWidth="1"/>
    <col min="14" max="16" width="18.44140625" customWidth="1"/>
    <col min="17" max="17" width="16.6640625" customWidth="1"/>
    <col min="18" max="18" width="26.33203125" customWidth="1"/>
  </cols>
  <sheetData>
    <row r="1" spans="1:38" ht="18" customHeight="1" x14ac:dyDescent="0.3">
      <c r="A1" s="1"/>
      <c r="B1" s="2" t="s">
        <v>0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7.55" customHeight="1" x14ac:dyDescent="0.3">
      <c r="A2" s="1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9.600000000000001" customHeight="1" thickBot="1" x14ac:dyDescent="0.35">
      <c r="A3" s="1"/>
      <c r="B3" s="4" t="s">
        <v>1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.05" customHeight="1" x14ac:dyDescent="0.3">
      <c r="A4" s="1"/>
      <c r="B4" s="141" t="s">
        <v>2</v>
      </c>
      <c r="C4" s="142"/>
      <c r="D4" s="145" t="s">
        <v>3</v>
      </c>
      <c r="E4" s="147" t="s">
        <v>4</v>
      </c>
      <c r="F4" s="147" t="s">
        <v>5</v>
      </c>
      <c r="G4" s="149" t="s">
        <v>6</v>
      </c>
      <c r="H4" s="137" t="s">
        <v>7</v>
      </c>
      <c r="I4" s="151" t="s">
        <v>8</v>
      </c>
      <c r="J4" s="151" t="s">
        <v>9</v>
      </c>
      <c r="K4" s="151" t="s">
        <v>10</v>
      </c>
      <c r="L4" s="161" t="s">
        <v>11</v>
      </c>
      <c r="M4" s="137" t="s">
        <v>12</v>
      </c>
      <c r="N4" s="161" t="s">
        <v>13</v>
      </c>
      <c r="O4" s="151" t="s">
        <v>82</v>
      </c>
      <c r="P4" s="153" t="s">
        <v>83</v>
      </c>
      <c r="Q4" s="139" t="s">
        <v>84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36.799999999999997" customHeight="1" thickBot="1" x14ac:dyDescent="0.35">
      <c r="A5" s="1"/>
      <c r="B5" s="143"/>
      <c r="C5" s="144"/>
      <c r="D5" s="146"/>
      <c r="E5" s="148"/>
      <c r="F5" s="148"/>
      <c r="G5" s="150"/>
      <c r="H5" s="138"/>
      <c r="I5" s="152"/>
      <c r="J5" s="152"/>
      <c r="K5" s="152"/>
      <c r="L5" s="162"/>
      <c r="M5" s="138"/>
      <c r="N5" s="162"/>
      <c r="O5" s="152"/>
      <c r="P5" s="154"/>
      <c r="Q5" s="14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3">
      <c r="A6" s="1"/>
      <c r="B6" s="97">
        <v>2111</v>
      </c>
      <c r="C6" s="98" t="s">
        <v>85</v>
      </c>
      <c r="D6" s="99">
        <v>0</v>
      </c>
      <c r="E6" s="89">
        <v>353700</v>
      </c>
      <c r="F6" s="91">
        <v>384076</v>
      </c>
      <c r="G6" s="90">
        <v>51000</v>
      </c>
      <c r="H6" s="91">
        <v>360000</v>
      </c>
      <c r="I6" s="12">
        <v>0</v>
      </c>
      <c r="J6" s="12"/>
      <c r="K6" s="12">
        <v>100000</v>
      </c>
      <c r="L6" s="13">
        <f>SUM(G6:K6)</f>
        <v>511000</v>
      </c>
      <c r="M6" s="92">
        <v>360000</v>
      </c>
      <c r="N6" s="93">
        <v>450000</v>
      </c>
      <c r="O6" s="126">
        <v>450000</v>
      </c>
      <c r="P6" s="127">
        <v>45000</v>
      </c>
      <c r="Q6" s="94">
        <v>40500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3">
      <c r="A7" s="1"/>
      <c r="B7" s="6">
        <v>2141</v>
      </c>
      <c r="C7" s="7" t="s">
        <v>14</v>
      </c>
      <c r="D7" s="8">
        <v>1000</v>
      </c>
      <c r="E7" s="9">
        <v>1000</v>
      </c>
      <c r="F7" s="10">
        <v>800</v>
      </c>
      <c r="G7" s="11">
        <v>1000</v>
      </c>
      <c r="H7" s="10"/>
      <c r="I7" s="12"/>
      <c r="J7" s="12"/>
      <c r="K7" s="12"/>
      <c r="L7" s="13">
        <f>SUM(G7:I7)</f>
        <v>1000</v>
      </c>
      <c r="M7" s="14">
        <v>700</v>
      </c>
      <c r="N7" s="15">
        <v>1000</v>
      </c>
      <c r="O7" s="128">
        <v>1000</v>
      </c>
      <c r="P7" s="129">
        <v>800</v>
      </c>
      <c r="Q7" s="16">
        <v>1000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3">
      <c r="A8" s="1"/>
      <c r="B8" s="6">
        <v>2324</v>
      </c>
      <c r="C8" s="7" t="s">
        <v>15</v>
      </c>
      <c r="D8" s="8"/>
      <c r="E8" s="9"/>
      <c r="F8" s="10"/>
      <c r="G8" s="11"/>
      <c r="H8" s="10"/>
      <c r="I8" s="12"/>
      <c r="J8" s="12"/>
      <c r="K8" s="12"/>
      <c r="L8" s="13"/>
      <c r="M8" s="14"/>
      <c r="N8" s="15">
        <v>0</v>
      </c>
      <c r="O8" s="128">
        <v>314000</v>
      </c>
      <c r="P8" s="129">
        <v>254000</v>
      </c>
      <c r="Q8" s="16">
        <v>162000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3">
      <c r="A9" s="1"/>
      <c r="B9" s="6">
        <v>4121</v>
      </c>
      <c r="C9" s="17" t="s">
        <v>16</v>
      </c>
      <c r="D9" s="9">
        <v>705000</v>
      </c>
      <c r="E9" s="9">
        <v>1438100</v>
      </c>
      <c r="F9" s="10">
        <v>1450000</v>
      </c>
      <c r="G9" s="11">
        <v>705000</v>
      </c>
      <c r="H9" s="10"/>
      <c r="I9" s="12">
        <v>14000</v>
      </c>
      <c r="J9" s="12"/>
      <c r="K9" s="12"/>
      <c r="L9" s="13">
        <f>SUM(G9:I9)</f>
        <v>719000</v>
      </c>
      <c r="M9" s="14">
        <v>719000</v>
      </c>
      <c r="N9" s="15">
        <v>719000</v>
      </c>
      <c r="O9" s="128">
        <v>719000</v>
      </c>
      <c r="P9" s="129">
        <v>716000</v>
      </c>
      <c r="Q9" s="16">
        <v>716000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3">
      <c r="A10" s="1"/>
      <c r="B10" s="18">
        <v>4122</v>
      </c>
      <c r="C10" s="19" t="s">
        <v>17</v>
      </c>
      <c r="D10" s="20"/>
      <c r="E10" s="20"/>
      <c r="F10" s="21"/>
      <c r="G10" s="22">
        <v>0</v>
      </c>
      <c r="H10" s="10"/>
      <c r="I10" s="12"/>
      <c r="J10" s="12"/>
      <c r="K10" s="12">
        <v>240000</v>
      </c>
      <c r="L10" s="13">
        <f>SUM(G10:K10)</f>
        <v>240000</v>
      </c>
      <c r="M10" s="14">
        <v>240000</v>
      </c>
      <c r="N10" s="15">
        <v>60000</v>
      </c>
      <c r="O10" s="128">
        <v>60000</v>
      </c>
      <c r="P10" s="129">
        <v>0</v>
      </c>
      <c r="Q10" s="16">
        <v>60000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3">
      <c r="A11" s="1"/>
      <c r="B11" s="18">
        <v>4216</v>
      </c>
      <c r="C11" s="19" t="s">
        <v>18</v>
      </c>
      <c r="D11" s="20"/>
      <c r="E11" s="20"/>
      <c r="F11" s="21"/>
      <c r="G11" s="22"/>
      <c r="H11" s="10"/>
      <c r="I11" s="12"/>
      <c r="J11" s="12"/>
      <c r="K11" s="12"/>
      <c r="L11" s="13"/>
      <c r="M11" s="14"/>
      <c r="N11" s="15">
        <v>0</v>
      </c>
      <c r="O11" s="128">
        <v>3160000</v>
      </c>
      <c r="P11" s="129">
        <v>1650000</v>
      </c>
      <c r="Q11" s="16">
        <v>3120000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3">
      <c r="A12" s="1"/>
      <c r="B12" s="18">
        <v>4221</v>
      </c>
      <c r="C12" s="19" t="s">
        <v>120</v>
      </c>
      <c r="D12" s="20"/>
      <c r="E12" s="20"/>
      <c r="F12" s="21"/>
      <c r="G12" s="22"/>
      <c r="H12" s="10"/>
      <c r="I12" s="12"/>
      <c r="J12" s="12"/>
      <c r="K12" s="12"/>
      <c r="L12" s="13"/>
      <c r="M12" s="14"/>
      <c r="N12" s="15">
        <v>0</v>
      </c>
      <c r="O12" s="128">
        <v>0</v>
      </c>
      <c r="P12" s="129">
        <v>258000</v>
      </c>
      <c r="Q12" s="16"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3">
      <c r="A13" s="1"/>
      <c r="B13" s="18">
        <v>4222</v>
      </c>
      <c r="C13" s="19" t="s">
        <v>19</v>
      </c>
      <c r="D13" s="20"/>
      <c r="E13" s="20"/>
      <c r="F13" s="21"/>
      <c r="G13" s="22"/>
      <c r="H13" s="10"/>
      <c r="I13" s="12"/>
      <c r="J13" s="12"/>
      <c r="K13" s="12"/>
      <c r="L13" s="13"/>
      <c r="M13" s="14"/>
      <c r="N13" s="15">
        <v>0</v>
      </c>
      <c r="O13" s="128">
        <v>1200000</v>
      </c>
      <c r="P13" s="129">
        <v>1200000</v>
      </c>
      <c r="Q13" s="16"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3">
      <c r="A14" s="1"/>
      <c r="B14" s="6">
        <v>8115</v>
      </c>
      <c r="C14" s="17" t="s">
        <v>20</v>
      </c>
      <c r="D14" s="9"/>
      <c r="E14" s="9"/>
      <c r="F14" s="10"/>
      <c r="G14" s="23">
        <v>320000</v>
      </c>
      <c r="H14" s="10"/>
      <c r="I14" s="10"/>
      <c r="J14" s="24"/>
      <c r="K14" s="24"/>
      <c r="L14" s="25">
        <f>SUM(G14:I14)</f>
        <v>320000</v>
      </c>
      <c r="M14" s="14">
        <v>320000</v>
      </c>
      <c r="N14" s="15">
        <v>350000</v>
      </c>
      <c r="O14" s="128">
        <v>978000</v>
      </c>
      <c r="P14" s="129">
        <v>978000</v>
      </c>
      <c r="Q14" s="16">
        <v>480000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3">
      <c r="A15" s="1"/>
      <c r="B15" s="18">
        <v>8123</v>
      </c>
      <c r="C15" s="17" t="s">
        <v>86</v>
      </c>
      <c r="D15" s="20"/>
      <c r="E15" s="20"/>
      <c r="F15" s="21"/>
      <c r="G15" s="22"/>
      <c r="H15" s="10"/>
      <c r="I15" s="12"/>
      <c r="J15" s="12"/>
      <c r="K15" s="12"/>
      <c r="L15" s="13"/>
      <c r="M15" s="14"/>
      <c r="N15" s="15">
        <v>0</v>
      </c>
      <c r="O15" s="128">
        <v>0</v>
      </c>
      <c r="P15" s="129">
        <v>1650000</v>
      </c>
      <c r="Q15" s="16"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65" thickBot="1" x14ac:dyDescent="0.35">
      <c r="A16" s="1"/>
      <c r="B16" s="26">
        <v>8901</v>
      </c>
      <c r="C16" s="27" t="s">
        <v>21</v>
      </c>
      <c r="D16" s="28"/>
      <c r="E16" s="28"/>
      <c r="F16" s="29"/>
      <c r="G16" s="30">
        <v>0</v>
      </c>
      <c r="H16" s="29">
        <v>0</v>
      </c>
      <c r="I16" s="29">
        <v>275000</v>
      </c>
      <c r="J16" s="31"/>
      <c r="K16" s="31"/>
      <c r="L16" s="32">
        <f>SUM(G16:I16)</f>
        <v>275000</v>
      </c>
      <c r="M16" s="33">
        <v>275000</v>
      </c>
      <c r="N16" s="34">
        <v>280000</v>
      </c>
      <c r="O16" s="130">
        <v>280000</v>
      </c>
      <c r="P16" s="131">
        <v>470000</v>
      </c>
      <c r="Q16" s="35">
        <v>220000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85" customHeight="1" thickBot="1" x14ac:dyDescent="0.35">
      <c r="A17" s="1"/>
      <c r="B17" s="155" t="s">
        <v>22</v>
      </c>
      <c r="C17" s="156"/>
      <c r="D17" s="36">
        <f>SUM(D6:D10)</f>
        <v>706000</v>
      </c>
      <c r="E17" s="37">
        <f>SUM(E6:E10)</f>
        <v>1792800</v>
      </c>
      <c r="F17" s="38">
        <f>SUM(F6:F10)</f>
        <v>1834876</v>
      </c>
      <c r="G17" s="39">
        <f>SUM(G6:G16)</f>
        <v>1077000</v>
      </c>
      <c r="H17" s="40">
        <f>SUM(H6:H10)</f>
        <v>360000</v>
      </c>
      <c r="I17" s="41">
        <f t="shared" ref="I17:Q17" si="0">SUM(I6:I16)</f>
        <v>289000</v>
      </c>
      <c r="J17" s="42">
        <f t="shared" si="0"/>
        <v>0</v>
      </c>
      <c r="K17" s="43">
        <f t="shared" si="0"/>
        <v>340000</v>
      </c>
      <c r="L17" s="41">
        <f t="shared" si="0"/>
        <v>2066000</v>
      </c>
      <c r="M17" s="40">
        <f t="shared" si="0"/>
        <v>1914700</v>
      </c>
      <c r="N17" s="44">
        <f t="shared" si="0"/>
        <v>1860000</v>
      </c>
      <c r="O17" s="45">
        <f t="shared" si="0"/>
        <v>7162000</v>
      </c>
      <c r="P17" s="44">
        <f t="shared" si="0"/>
        <v>7221800</v>
      </c>
      <c r="Q17" s="46">
        <f t="shared" si="0"/>
        <v>4799500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3">
      <c r="A18" s="1"/>
      <c r="B18" s="4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05" customHeight="1" thickBot="1" x14ac:dyDescent="0.35">
      <c r="A19" s="1"/>
      <c r="B19" s="4" t="s">
        <v>23</v>
      </c>
      <c r="C19" s="48"/>
      <c r="D19" s="4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05" customHeight="1" x14ac:dyDescent="0.3">
      <c r="A20" s="1"/>
      <c r="B20" s="157" t="s">
        <v>2</v>
      </c>
      <c r="C20" s="158"/>
      <c r="D20" s="147" t="s">
        <v>3</v>
      </c>
      <c r="E20" s="147" t="s">
        <v>4</v>
      </c>
      <c r="F20" s="147" t="s">
        <v>5</v>
      </c>
      <c r="G20" s="149" t="s">
        <v>6</v>
      </c>
      <c r="H20" s="137" t="s">
        <v>7</v>
      </c>
      <c r="I20" s="151" t="s">
        <v>24</v>
      </c>
      <c r="J20" s="151" t="s">
        <v>9</v>
      </c>
      <c r="K20" s="151" t="s">
        <v>10</v>
      </c>
      <c r="L20" s="161" t="s">
        <v>11</v>
      </c>
      <c r="M20" s="137" t="s">
        <v>12</v>
      </c>
      <c r="N20" s="161" t="s">
        <v>13</v>
      </c>
      <c r="O20" s="151" t="s">
        <v>82</v>
      </c>
      <c r="P20" s="153" t="s">
        <v>83</v>
      </c>
      <c r="Q20" s="139" t="s">
        <v>84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35.25" customHeight="1" thickBot="1" x14ac:dyDescent="0.35">
      <c r="A21" s="1"/>
      <c r="B21" s="159"/>
      <c r="C21" s="160"/>
      <c r="D21" s="148"/>
      <c r="E21" s="148"/>
      <c r="F21" s="148"/>
      <c r="G21" s="150"/>
      <c r="H21" s="138"/>
      <c r="I21" s="152"/>
      <c r="J21" s="152"/>
      <c r="K21" s="152"/>
      <c r="L21" s="162"/>
      <c r="M21" s="138"/>
      <c r="N21" s="162"/>
      <c r="O21" s="152"/>
      <c r="P21" s="154"/>
      <c r="Q21" s="140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05" customHeight="1" x14ac:dyDescent="0.3">
      <c r="A22" s="1"/>
      <c r="B22" s="103">
        <v>5011</v>
      </c>
      <c r="C22" s="104" t="s">
        <v>25</v>
      </c>
      <c r="D22" s="105">
        <v>770000</v>
      </c>
      <c r="E22" s="89">
        <v>770000</v>
      </c>
      <c r="F22" s="89">
        <v>836000</v>
      </c>
      <c r="G22" s="90" t="e">
        <f>#REF!</f>
        <v>#REF!</v>
      </c>
      <c r="H22" s="91"/>
      <c r="I22" s="12"/>
      <c r="J22" s="12"/>
      <c r="K22" s="12"/>
      <c r="L22" s="13" t="e">
        <f>SUM(G22:I22)</f>
        <v>#REF!</v>
      </c>
      <c r="M22" s="92">
        <v>650000</v>
      </c>
      <c r="N22" s="93">
        <v>500000</v>
      </c>
      <c r="O22" s="126">
        <v>500000</v>
      </c>
      <c r="P22" s="127">
        <v>450000</v>
      </c>
      <c r="Q22" s="94">
        <v>460000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05" hidden="1" customHeight="1" x14ac:dyDescent="0.3">
      <c r="A23" s="1"/>
      <c r="B23" s="50"/>
      <c r="C23" s="51" t="s">
        <v>26</v>
      </c>
      <c r="D23" s="52">
        <v>770000</v>
      </c>
      <c r="E23" s="9"/>
      <c r="F23" s="9"/>
      <c r="G23" s="11"/>
      <c r="H23" s="10"/>
      <c r="I23" s="24"/>
      <c r="J23" s="12"/>
      <c r="K23" s="12"/>
      <c r="L23" s="13">
        <f t="shared" ref="L23:L79" si="1">SUM(G23:I23)</f>
        <v>0</v>
      </c>
      <c r="M23" s="14"/>
      <c r="N23" s="15"/>
      <c r="O23" s="128"/>
      <c r="P23" s="129"/>
      <c r="Q23" s="1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05" hidden="1" customHeight="1" x14ac:dyDescent="0.3">
      <c r="A24" s="1"/>
      <c r="B24" s="50"/>
      <c r="C24" s="51"/>
      <c r="D24" s="53"/>
      <c r="E24" s="9"/>
      <c r="F24" s="9"/>
      <c r="G24" s="11"/>
      <c r="H24" s="10"/>
      <c r="I24" s="24"/>
      <c r="J24" s="12"/>
      <c r="K24" s="12"/>
      <c r="L24" s="13">
        <f t="shared" si="1"/>
        <v>0</v>
      </c>
      <c r="M24" s="14"/>
      <c r="N24" s="15"/>
      <c r="O24" s="128"/>
      <c r="P24" s="129"/>
      <c r="Q24" s="1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05" customHeight="1" x14ac:dyDescent="0.3">
      <c r="A25" s="1"/>
      <c r="B25" s="54">
        <v>5021</v>
      </c>
      <c r="C25" s="55" t="s">
        <v>27</v>
      </c>
      <c r="D25" s="56">
        <f>D26+D27+D28</f>
        <v>298000</v>
      </c>
      <c r="E25" s="9">
        <v>1413900</v>
      </c>
      <c r="F25" s="9">
        <v>1475000</v>
      </c>
      <c r="G25" s="11" t="e">
        <f>#REF!</f>
        <v>#REF!</v>
      </c>
      <c r="H25" s="10"/>
      <c r="I25" s="24">
        <v>62200</v>
      </c>
      <c r="J25" s="12"/>
      <c r="K25" s="12"/>
      <c r="L25" s="13" t="e">
        <f t="shared" si="1"/>
        <v>#REF!</v>
      </c>
      <c r="M25" s="14">
        <v>200000</v>
      </c>
      <c r="N25" s="15">
        <v>130000</v>
      </c>
      <c r="O25" s="128">
        <v>130000</v>
      </c>
      <c r="P25" s="129">
        <v>80000</v>
      </c>
      <c r="Q25" s="16">
        <v>115000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05" hidden="1" customHeight="1" x14ac:dyDescent="0.3">
      <c r="A26" s="1"/>
      <c r="B26" s="54"/>
      <c r="C26" s="57" t="s">
        <v>28</v>
      </c>
      <c r="D26" s="58">
        <v>32000</v>
      </c>
      <c r="E26" s="9"/>
      <c r="F26" s="9"/>
      <c r="G26" s="11"/>
      <c r="H26" s="10"/>
      <c r="I26" s="24"/>
      <c r="J26" s="12"/>
      <c r="K26" s="12"/>
      <c r="L26" s="13">
        <f t="shared" si="1"/>
        <v>0</v>
      </c>
      <c r="M26" s="14"/>
      <c r="N26" s="15"/>
      <c r="O26" s="128"/>
      <c r="P26" s="129"/>
      <c r="Q26" s="1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05" hidden="1" customHeight="1" x14ac:dyDescent="0.3">
      <c r="A27" s="1"/>
      <c r="B27" s="59"/>
      <c r="C27" s="57" t="s">
        <v>29</v>
      </c>
      <c r="D27" s="58">
        <v>15000</v>
      </c>
      <c r="E27" s="9"/>
      <c r="F27" s="9"/>
      <c r="G27" s="11"/>
      <c r="H27" s="10"/>
      <c r="I27" s="24"/>
      <c r="J27" s="12"/>
      <c r="K27" s="12"/>
      <c r="L27" s="13">
        <f t="shared" si="1"/>
        <v>0</v>
      </c>
      <c r="M27" s="14"/>
      <c r="N27" s="15"/>
      <c r="O27" s="128"/>
      <c r="P27" s="129"/>
      <c r="Q27" s="16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05" hidden="1" customHeight="1" x14ac:dyDescent="0.3">
      <c r="A28" s="1"/>
      <c r="B28" s="59"/>
      <c r="C28" s="57" t="s">
        <v>30</v>
      </c>
      <c r="D28" s="58">
        <v>251000</v>
      </c>
      <c r="E28" s="9"/>
      <c r="F28" s="9"/>
      <c r="G28" s="11"/>
      <c r="H28" s="10"/>
      <c r="I28" s="24"/>
      <c r="J28" s="12"/>
      <c r="K28" s="12"/>
      <c r="L28" s="13">
        <f t="shared" si="1"/>
        <v>0</v>
      </c>
      <c r="M28" s="14"/>
      <c r="N28" s="15"/>
      <c r="O28" s="128"/>
      <c r="P28" s="129"/>
      <c r="Q28" s="1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05" hidden="1" customHeight="1" x14ac:dyDescent="0.3">
      <c r="A29" s="1"/>
      <c r="B29" s="59"/>
      <c r="C29" s="60"/>
      <c r="D29" s="58"/>
      <c r="E29" s="9"/>
      <c r="F29" s="9"/>
      <c r="G29" s="11"/>
      <c r="H29" s="10"/>
      <c r="I29" s="24"/>
      <c r="J29" s="12"/>
      <c r="K29" s="12"/>
      <c r="L29" s="13">
        <f t="shared" si="1"/>
        <v>0</v>
      </c>
      <c r="M29" s="14"/>
      <c r="N29" s="15"/>
      <c r="O29" s="128"/>
      <c r="P29" s="129"/>
      <c r="Q29" s="1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05" customHeight="1" x14ac:dyDescent="0.3">
      <c r="A30" s="1"/>
      <c r="B30" s="61">
        <v>5031</v>
      </c>
      <c r="C30" s="62" t="s">
        <v>31</v>
      </c>
      <c r="D30" s="56">
        <f>D31+D32</f>
        <v>234000</v>
      </c>
      <c r="E30" s="9">
        <v>498900</v>
      </c>
      <c r="F30" s="9">
        <v>390000</v>
      </c>
      <c r="G30" s="11" t="e">
        <f>#REF!</f>
        <v>#REF!</v>
      </c>
      <c r="H30" s="10"/>
      <c r="I30" s="24"/>
      <c r="J30" s="12"/>
      <c r="K30" s="12"/>
      <c r="L30" s="13" t="e">
        <f t="shared" si="1"/>
        <v>#REF!</v>
      </c>
      <c r="M30" s="14">
        <v>170000</v>
      </c>
      <c r="N30" s="15">
        <v>125000</v>
      </c>
      <c r="O30" s="128">
        <v>125000</v>
      </c>
      <c r="P30" s="129">
        <v>112000</v>
      </c>
      <c r="Q30" s="16">
        <v>115000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05" hidden="1" customHeight="1" x14ac:dyDescent="0.3">
      <c r="A31" s="1"/>
      <c r="B31" s="61"/>
      <c r="C31" s="57" t="s">
        <v>32</v>
      </c>
      <c r="D31" s="58">
        <v>193000</v>
      </c>
      <c r="E31" s="9"/>
      <c r="F31" s="9"/>
      <c r="G31" s="11"/>
      <c r="H31" s="10"/>
      <c r="I31" s="24"/>
      <c r="J31" s="12"/>
      <c r="K31" s="12"/>
      <c r="L31" s="13">
        <f t="shared" si="1"/>
        <v>0</v>
      </c>
      <c r="M31" s="14"/>
      <c r="N31" s="15"/>
      <c r="O31" s="128"/>
      <c r="P31" s="129"/>
      <c r="Q31" s="1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05" hidden="1" customHeight="1" x14ac:dyDescent="0.3">
      <c r="A32" s="1"/>
      <c r="B32" s="61"/>
      <c r="C32" s="57" t="s">
        <v>33</v>
      </c>
      <c r="D32" s="58">
        <v>41000</v>
      </c>
      <c r="E32" s="9"/>
      <c r="F32" s="9"/>
      <c r="G32" s="11"/>
      <c r="H32" s="10"/>
      <c r="I32" s="24"/>
      <c r="J32" s="12"/>
      <c r="K32" s="12"/>
      <c r="L32" s="13">
        <f t="shared" si="1"/>
        <v>0</v>
      </c>
      <c r="M32" s="14"/>
      <c r="N32" s="15"/>
      <c r="O32" s="128"/>
      <c r="P32" s="129"/>
      <c r="Q32" s="1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05" hidden="1" customHeight="1" x14ac:dyDescent="0.3">
      <c r="A33" s="1"/>
      <c r="B33" s="61"/>
      <c r="C33" s="62"/>
      <c r="D33" s="56"/>
      <c r="E33" s="9"/>
      <c r="F33" s="9"/>
      <c r="G33" s="11"/>
      <c r="H33" s="10"/>
      <c r="I33" s="24"/>
      <c r="J33" s="12"/>
      <c r="K33" s="12"/>
      <c r="L33" s="13">
        <f t="shared" si="1"/>
        <v>0</v>
      </c>
      <c r="M33" s="14"/>
      <c r="N33" s="15"/>
      <c r="O33" s="128"/>
      <c r="P33" s="129"/>
      <c r="Q33" s="1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05" customHeight="1" x14ac:dyDescent="0.3">
      <c r="A34" s="1"/>
      <c r="B34" s="61">
        <v>5032</v>
      </c>
      <c r="C34" s="62" t="s">
        <v>34</v>
      </c>
      <c r="D34" s="56">
        <f>D35+D36</f>
        <v>84000</v>
      </c>
      <c r="E34" s="9">
        <v>189600</v>
      </c>
      <c r="F34" s="9">
        <v>140000</v>
      </c>
      <c r="G34" s="11" t="e">
        <f>#REF!</f>
        <v>#REF!</v>
      </c>
      <c r="H34" s="10"/>
      <c r="I34" s="24"/>
      <c r="J34" s="12"/>
      <c r="K34" s="12"/>
      <c r="L34" s="13" t="e">
        <f t="shared" si="1"/>
        <v>#REF!</v>
      </c>
      <c r="M34" s="14">
        <v>74000</v>
      </c>
      <c r="N34" s="15">
        <v>45000</v>
      </c>
      <c r="O34" s="128">
        <v>45000</v>
      </c>
      <c r="P34" s="129">
        <v>40000</v>
      </c>
      <c r="Q34" s="16">
        <v>42000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05" hidden="1" customHeight="1" x14ac:dyDescent="0.3">
      <c r="A35" s="1"/>
      <c r="B35" s="61"/>
      <c r="C35" s="57" t="s">
        <v>32</v>
      </c>
      <c r="D35" s="58">
        <v>69000</v>
      </c>
      <c r="E35" s="9"/>
      <c r="F35" s="9"/>
      <c r="G35" s="11"/>
      <c r="H35" s="10"/>
      <c r="I35" s="24"/>
      <c r="J35" s="12"/>
      <c r="K35" s="12"/>
      <c r="L35" s="13">
        <f t="shared" si="1"/>
        <v>0</v>
      </c>
      <c r="M35" s="14"/>
      <c r="N35" s="15"/>
      <c r="O35" s="128"/>
      <c r="P35" s="129"/>
      <c r="Q35" s="1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05" hidden="1" customHeight="1" x14ac:dyDescent="0.3">
      <c r="A36" s="1"/>
      <c r="B36" s="61"/>
      <c r="C36" s="57" t="s">
        <v>30</v>
      </c>
      <c r="D36" s="58">
        <v>15000</v>
      </c>
      <c r="E36" s="9"/>
      <c r="F36" s="9"/>
      <c r="G36" s="11"/>
      <c r="H36" s="10"/>
      <c r="I36" s="24"/>
      <c r="J36" s="12"/>
      <c r="K36" s="12"/>
      <c r="L36" s="13">
        <f t="shared" si="1"/>
        <v>0</v>
      </c>
      <c r="M36" s="14"/>
      <c r="N36" s="15"/>
      <c r="O36" s="128"/>
      <c r="P36" s="129"/>
      <c r="Q36" s="1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05" hidden="1" customHeight="1" x14ac:dyDescent="0.3">
      <c r="A37" s="1"/>
      <c r="B37" s="61"/>
      <c r="C37" s="60"/>
      <c r="D37" s="58"/>
      <c r="E37" s="9"/>
      <c r="F37" s="9"/>
      <c r="G37" s="11"/>
      <c r="H37" s="10"/>
      <c r="I37" s="24"/>
      <c r="J37" s="12"/>
      <c r="K37" s="12"/>
      <c r="L37" s="13">
        <f t="shared" si="1"/>
        <v>0</v>
      </c>
      <c r="M37" s="14"/>
      <c r="N37" s="15"/>
      <c r="O37" s="128"/>
      <c r="P37" s="129"/>
      <c r="Q37" s="1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05" customHeight="1" x14ac:dyDescent="0.3">
      <c r="A38" s="1"/>
      <c r="B38" s="61">
        <v>5038</v>
      </c>
      <c r="C38" s="62" t="s">
        <v>35</v>
      </c>
      <c r="D38" s="56">
        <v>5000</v>
      </c>
      <c r="E38" s="9">
        <v>6400</v>
      </c>
      <c r="F38" s="9">
        <v>6200</v>
      </c>
      <c r="G38" s="11" t="e">
        <f>#REF!</f>
        <v>#REF!</v>
      </c>
      <c r="H38" s="10"/>
      <c r="I38" s="24"/>
      <c r="J38" s="12"/>
      <c r="K38" s="12"/>
      <c r="L38" s="13" t="e">
        <f t="shared" si="1"/>
        <v>#REF!</v>
      </c>
      <c r="M38" s="14">
        <v>4000</v>
      </c>
      <c r="N38" s="15">
        <v>4000</v>
      </c>
      <c r="O38" s="128">
        <v>4000</v>
      </c>
      <c r="P38" s="129">
        <v>2500</v>
      </c>
      <c r="Q38" s="16">
        <v>4000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05" hidden="1" customHeight="1" x14ac:dyDescent="0.3">
      <c r="A39" s="1"/>
      <c r="B39" s="61"/>
      <c r="C39" s="62"/>
      <c r="D39" s="56"/>
      <c r="E39" s="9"/>
      <c r="F39" s="9"/>
      <c r="G39" s="11"/>
      <c r="H39" s="10"/>
      <c r="I39" s="24"/>
      <c r="J39" s="12"/>
      <c r="K39" s="12"/>
      <c r="L39" s="13">
        <f t="shared" si="1"/>
        <v>0</v>
      </c>
      <c r="M39" s="14"/>
      <c r="N39" s="15"/>
      <c r="O39" s="128"/>
      <c r="P39" s="129"/>
      <c r="Q39" s="1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idden="1" x14ac:dyDescent="0.3">
      <c r="A40" s="1"/>
      <c r="B40" s="61"/>
      <c r="C40" s="62"/>
      <c r="D40" s="56"/>
      <c r="E40" s="9"/>
      <c r="F40" s="9"/>
      <c r="G40" s="11"/>
      <c r="H40" s="10"/>
      <c r="I40" s="24"/>
      <c r="J40" s="12"/>
      <c r="K40" s="12"/>
      <c r="L40" s="13">
        <f t="shared" si="1"/>
        <v>0</v>
      </c>
      <c r="M40" s="14"/>
      <c r="N40" s="15"/>
      <c r="O40" s="128"/>
      <c r="P40" s="129"/>
      <c r="Q40" s="1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3">
      <c r="A41" s="1"/>
      <c r="B41" s="61">
        <v>5136</v>
      </c>
      <c r="C41" s="62" t="s">
        <v>36</v>
      </c>
      <c r="D41" s="56">
        <v>0</v>
      </c>
      <c r="E41" s="9">
        <v>6200</v>
      </c>
      <c r="F41" s="9">
        <v>6200</v>
      </c>
      <c r="G41" s="11" t="e">
        <f>#REF!</f>
        <v>#REF!</v>
      </c>
      <c r="H41" s="10"/>
      <c r="I41" s="24"/>
      <c r="J41" s="12"/>
      <c r="K41" s="12"/>
      <c r="L41" s="13" t="e">
        <f t="shared" si="1"/>
        <v>#REF!</v>
      </c>
      <c r="M41" s="14">
        <v>3500</v>
      </c>
      <c r="N41" s="15">
        <v>2500</v>
      </c>
      <c r="O41" s="128">
        <v>2500</v>
      </c>
      <c r="P41" s="129">
        <v>0</v>
      </c>
      <c r="Q41" s="16">
        <v>1500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idden="1" x14ac:dyDescent="0.3">
      <c r="A42" s="1"/>
      <c r="B42" s="61"/>
      <c r="C42" s="62"/>
      <c r="D42" s="56"/>
      <c r="E42" s="9"/>
      <c r="F42" s="9"/>
      <c r="G42" s="11"/>
      <c r="H42" s="10"/>
      <c r="I42" s="24"/>
      <c r="J42" s="12"/>
      <c r="K42" s="12"/>
      <c r="L42" s="13">
        <f t="shared" si="1"/>
        <v>0</v>
      </c>
      <c r="M42" s="14"/>
      <c r="N42" s="15"/>
      <c r="O42" s="128"/>
      <c r="P42" s="129"/>
      <c r="Q42" s="1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3">
      <c r="A43" s="1"/>
      <c r="B43" s="54">
        <v>5137</v>
      </c>
      <c r="C43" s="55" t="s">
        <v>37</v>
      </c>
      <c r="D43" s="56">
        <v>4650000</v>
      </c>
      <c r="E43" s="9">
        <v>4650000</v>
      </c>
      <c r="F43" s="9">
        <v>5053000</v>
      </c>
      <c r="G43" s="11" t="e">
        <f>#REF!</f>
        <v>#REF!</v>
      </c>
      <c r="H43" s="10"/>
      <c r="I43" s="24">
        <v>3939000</v>
      </c>
      <c r="J43" s="12">
        <v>355000</v>
      </c>
      <c r="K43" s="12"/>
      <c r="L43" s="13" t="e">
        <f>SUM(G43:J43)</f>
        <v>#REF!</v>
      </c>
      <c r="M43" s="14">
        <v>4312000</v>
      </c>
      <c r="N43" s="15">
        <v>20000</v>
      </c>
      <c r="O43" s="128">
        <v>20000</v>
      </c>
      <c r="P43" s="129">
        <v>20000</v>
      </c>
      <c r="Q43" s="16">
        <v>20000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idden="1" x14ac:dyDescent="0.3">
      <c r="A44" s="1"/>
      <c r="B44" s="54"/>
      <c r="C44" s="63" t="s">
        <v>38</v>
      </c>
      <c r="D44" s="58">
        <v>4560000</v>
      </c>
      <c r="E44" s="9"/>
      <c r="F44" s="9"/>
      <c r="G44" s="11"/>
      <c r="H44" s="10"/>
      <c r="I44" s="24"/>
      <c r="J44" s="12"/>
      <c r="K44" s="12"/>
      <c r="L44" s="13">
        <f t="shared" si="1"/>
        <v>0</v>
      </c>
      <c r="M44" s="14"/>
      <c r="N44" s="15"/>
      <c r="O44" s="128"/>
      <c r="P44" s="129"/>
      <c r="Q44" s="1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idden="1" x14ac:dyDescent="0.3">
      <c r="A45" s="1"/>
      <c r="B45" s="54"/>
      <c r="C45" s="64" t="s">
        <v>39</v>
      </c>
      <c r="D45" s="58">
        <v>90000</v>
      </c>
      <c r="E45" s="9"/>
      <c r="F45" s="9"/>
      <c r="G45" s="11"/>
      <c r="H45" s="10"/>
      <c r="I45" s="24"/>
      <c r="J45" s="12"/>
      <c r="K45" s="12"/>
      <c r="L45" s="13">
        <f t="shared" si="1"/>
        <v>0</v>
      </c>
      <c r="M45" s="14"/>
      <c r="N45" s="15"/>
      <c r="O45" s="128"/>
      <c r="P45" s="129"/>
      <c r="Q45" s="1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idden="1" x14ac:dyDescent="0.3">
      <c r="A46" s="1"/>
      <c r="B46" s="54"/>
      <c r="C46" s="65"/>
      <c r="D46" s="66"/>
      <c r="E46" s="9"/>
      <c r="F46" s="9"/>
      <c r="G46" s="11"/>
      <c r="H46" s="10"/>
      <c r="I46" s="24"/>
      <c r="J46" s="12"/>
      <c r="K46" s="12"/>
      <c r="L46" s="13">
        <f t="shared" si="1"/>
        <v>0</v>
      </c>
      <c r="M46" s="14"/>
      <c r="N46" s="15"/>
      <c r="O46" s="128"/>
      <c r="P46" s="129"/>
      <c r="Q46" s="1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3">
      <c r="A47" s="1"/>
      <c r="B47" s="54">
        <v>5139</v>
      </c>
      <c r="C47" s="55" t="s">
        <v>40</v>
      </c>
      <c r="D47" s="56">
        <f>D48+D49+D50</f>
        <v>50000</v>
      </c>
      <c r="E47" s="9">
        <v>61000</v>
      </c>
      <c r="F47" s="9">
        <v>98000</v>
      </c>
      <c r="G47" s="11" t="e">
        <f>#REF!</f>
        <v>#REF!</v>
      </c>
      <c r="H47" s="10"/>
      <c r="I47" s="24"/>
      <c r="J47" s="12"/>
      <c r="K47" s="12">
        <v>10000</v>
      </c>
      <c r="L47" s="13" t="e">
        <f>SUM(G47:K47)</f>
        <v>#REF!</v>
      </c>
      <c r="M47" s="14">
        <v>53000</v>
      </c>
      <c r="N47" s="15">
        <v>40000</v>
      </c>
      <c r="O47" s="128">
        <v>40000</v>
      </c>
      <c r="P47" s="129">
        <v>10000</v>
      </c>
      <c r="Q47" s="16">
        <v>20000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idden="1" x14ac:dyDescent="0.3">
      <c r="A48" s="1"/>
      <c r="B48" s="67"/>
      <c r="C48" s="64" t="s">
        <v>41</v>
      </c>
      <c r="D48" s="58">
        <v>5000</v>
      </c>
      <c r="E48" s="9"/>
      <c r="F48" s="9"/>
      <c r="G48" s="11"/>
      <c r="H48" s="10"/>
      <c r="I48" s="24"/>
      <c r="J48" s="12"/>
      <c r="K48" s="12"/>
      <c r="L48" s="13">
        <f t="shared" si="1"/>
        <v>0</v>
      </c>
      <c r="M48" s="14"/>
      <c r="N48" s="15"/>
      <c r="O48" s="128"/>
      <c r="P48" s="129"/>
      <c r="Q48" s="16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idden="1" x14ac:dyDescent="0.3">
      <c r="A49" s="1"/>
      <c r="B49" s="67"/>
      <c r="C49" s="64" t="s">
        <v>42</v>
      </c>
      <c r="D49" s="58">
        <v>10000</v>
      </c>
      <c r="E49" s="9"/>
      <c r="F49" s="9"/>
      <c r="G49" s="11"/>
      <c r="H49" s="10"/>
      <c r="I49" s="24"/>
      <c r="J49" s="12"/>
      <c r="K49" s="12"/>
      <c r="L49" s="13">
        <f t="shared" si="1"/>
        <v>0</v>
      </c>
      <c r="M49" s="14"/>
      <c r="N49" s="15"/>
      <c r="O49" s="128"/>
      <c r="P49" s="129"/>
      <c r="Q49" s="16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idden="1" x14ac:dyDescent="0.3">
      <c r="A50" s="1"/>
      <c r="B50" s="67"/>
      <c r="C50" s="64" t="s">
        <v>43</v>
      </c>
      <c r="D50" s="58">
        <v>35000</v>
      </c>
      <c r="E50" s="9"/>
      <c r="F50" s="9"/>
      <c r="G50" s="11"/>
      <c r="H50" s="10"/>
      <c r="I50" s="24"/>
      <c r="J50" s="12"/>
      <c r="K50" s="12"/>
      <c r="L50" s="13">
        <f t="shared" si="1"/>
        <v>0</v>
      </c>
      <c r="M50" s="14"/>
      <c r="N50" s="15"/>
      <c r="O50" s="128"/>
      <c r="P50" s="129"/>
      <c r="Q50" s="16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idden="1" x14ac:dyDescent="0.3">
      <c r="A51" s="1"/>
      <c r="B51" s="67"/>
      <c r="C51" s="64"/>
      <c r="D51" s="58"/>
      <c r="E51" s="9"/>
      <c r="F51" s="9"/>
      <c r="G51" s="11"/>
      <c r="H51" s="10"/>
      <c r="I51" s="24"/>
      <c r="J51" s="12"/>
      <c r="K51" s="12"/>
      <c r="L51" s="13">
        <f t="shared" si="1"/>
        <v>0</v>
      </c>
      <c r="M51" s="14"/>
      <c r="N51" s="15"/>
      <c r="O51" s="128"/>
      <c r="P51" s="129"/>
      <c r="Q51" s="16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idden="1" x14ac:dyDescent="0.3">
      <c r="A52" s="1"/>
      <c r="B52" s="67"/>
      <c r="C52" s="64"/>
      <c r="D52" s="58"/>
      <c r="E52" s="9"/>
      <c r="F52" s="9"/>
      <c r="G52" s="11"/>
      <c r="H52" s="10"/>
      <c r="I52" s="24"/>
      <c r="J52" s="12"/>
      <c r="K52" s="12"/>
      <c r="L52" s="13">
        <f t="shared" si="1"/>
        <v>0</v>
      </c>
      <c r="M52" s="14"/>
      <c r="N52" s="15"/>
      <c r="O52" s="128"/>
      <c r="P52" s="129"/>
      <c r="Q52" s="16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3">
      <c r="A53" s="1"/>
      <c r="B53" s="54">
        <v>5161</v>
      </c>
      <c r="C53" s="68" t="s">
        <v>44</v>
      </c>
      <c r="D53" s="56">
        <v>4000</v>
      </c>
      <c r="E53" s="9">
        <v>4000</v>
      </c>
      <c r="F53" s="9">
        <v>2000</v>
      </c>
      <c r="G53" s="11" t="e">
        <f>#REF!</f>
        <v>#REF!</v>
      </c>
      <c r="H53" s="10"/>
      <c r="I53" s="24">
        <v>1500</v>
      </c>
      <c r="J53" s="12"/>
      <c r="K53" s="12"/>
      <c r="L53" s="13" t="e">
        <f t="shared" si="1"/>
        <v>#REF!</v>
      </c>
      <c r="M53" s="14">
        <v>2500</v>
      </c>
      <c r="N53" s="15">
        <v>2500</v>
      </c>
      <c r="O53" s="128">
        <v>2500</v>
      </c>
      <c r="P53" s="129">
        <v>1000</v>
      </c>
      <c r="Q53" s="16">
        <v>2000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idden="1" x14ac:dyDescent="0.3">
      <c r="A54" s="1"/>
      <c r="B54" s="54"/>
      <c r="C54" s="68"/>
      <c r="D54" s="56"/>
      <c r="E54" s="9"/>
      <c r="F54" s="9"/>
      <c r="G54" s="11"/>
      <c r="H54" s="10"/>
      <c r="I54" s="24"/>
      <c r="J54" s="12"/>
      <c r="K54" s="12"/>
      <c r="L54" s="13">
        <f t="shared" si="1"/>
        <v>0</v>
      </c>
      <c r="M54" s="14"/>
      <c r="N54" s="15"/>
      <c r="O54" s="128"/>
      <c r="P54" s="129"/>
      <c r="Q54" s="16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3">
      <c r="A55" s="1"/>
      <c r="B55" s="54">
        <v>5162</v>
      </c>
      <c r="C55" s="68" t="s">
        <v>45</v>
      </c>
      <c r="D55" s="56">
        <f>D56+D57</f>
        <v>16000</v>
      </c>
      <c r="E55" s="9">
        <v>16000</v>
      </c>
      <c r="F55" s="9">
        <v>20000</v>
      </c>
      <c r="G55" s="11" t="e">
        <f>#REF!</f>
        <v>#REF!</v>
      </c>
      <c r="H55" s="10"/>
      <c r="I55" s="24"/>
      <c r="J55" s="12"/>
      <c r="K55" s="12">
        <v>5000</v>
      </c>
      <c r="L55" s="13" t="e">
        <f>SUM(G55:K55)</f>
        <v>#REF!</v>
      </c>
      <c r="M55" s="14">
        <v>17000</v>
      </c>
      <c r="N55" s="15">
        <v>18000</v>
      </c>
      <c r="O55" s="128">
        <v>18000</v>
      </c>
      <c r="P55" s="129">
        <v>15000</v>
      </c>
      <c r="Q55" s="16">
        <v>12000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idden="1" x14ac:dyDescent="0.3">
      <c r="A56" s="1"/>
      <c r="B56" s="54"/>
      <c r="C56" s="63" t="s">
        <v>38</v>
      </c>
      <c r="D56" s="58">
        <v>6000</v>
      </c>
      <c r="E56" s="9"/>
      <c r="F56" s="9"/>
      <c r="G56" s="11"/>
      <c r="H56" s="10"/>
      <c r="I56" s="24"/>
      <c r="J56" s="12"/>
      <c r="K56" s="12"/>
      <c r="L56" s="13">
        <f t="shared" si="1"/>
        <v>0</v>
      </c>
      <c r="M56" s="14"/>
      <c r="N56" s="15"/>
      <c r="O56" s="128"/>
      <c r="P56" s="129"/>
      <c r="Q56" s="1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idden="1" x14ac:dyDescent="0.3">
      <c r="A57" s="1"/>
      <c r="B57" s="54"/>
      <c r="C57" s="63" t="s">
        <v>30</v>
      </c>
      <c r="D57" s="58">
        <v>10000</v>
      </c>
      <c r="E57" s="9"/>
      <c r="F57" s="9"/>
      <c r="G57" s="11"/>
      <c r="H57" s="10"/>
      <c r="I57" s="24"/>
      <c r="J57" s="12"/>
      <c r="K57" s="12"/>
      <c r="L57" s="13">
        <f t="shared" si="1"/>
        <v>0</v>
      </c>
      <c r="M57" s="14"/>
      <c r="N57" s="15"/>
      <c r="O57" s="128"/>
      <c r="P57" s="129"/>
      <c r="Q57" s="1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idden="1" x14ac:dyDescent="0.3">
      <c r="A58" s="1"/>
      <c r="B58" s="54"/>
      <c r="C58" s="57"/>
      <c r="D58" s="58"/>
      <c r="E58" s="9"/>
      <c r="F58" s="9"/>
      <c r="G58" s="11"/>
      <c r="H58" s="10"/>
      <c r="I58" s="24"/>
      <c r="J58" s="12"/>
      <c r="K58" s="12"/>
      <c r="L58" s="13">
        <f t="shared" si="1"/>
        <v>0</v>
      </c>
      <c r="M58" s="14"/>
      <c r="N58" s="15"/>
      <c r="O58" s="128"/>
      <c r="P58" s="129"/>
      <c r="Q58" s="16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3">
      <c r="A59" s="1"/>
      <c r="B59" s="54">
        <v>5163</v>
      </c>
      <c r="C59" s="55" t="s">
        <v>46</v>
      </c>
      <c r="D59" s="56">
        <f>D60+D61</f>
        <v>11000</v>
      </c>
      <c r="E59" s="9">
        <v>11000</v>
      </c>
      <c r="F59" s="9">
        <v>5000</v>
      </c>
      <c r="G59" s="11" t="e">
        <f>#REF!</f>
        <v>#REF!</v>
      </c>
      <c r="H59" s="10"/>
      <c r="I59" s="24"/>
      <c r="J59" s="12"/>
      <c r="K59" s="12"/>
      <c r="L59" s="13" t="e">
        <f t="shared" si="1"/>
        <v>#REF!</v>
      </c>
      <c r="M59" s="14">
        <v>5000</v>
      </c>
      <c r="N59" s="15">
        <v>6000</v>
      </c>
      <c r="O59" s="128">
        <v>6000</v>
      </c>
      <c r="P59" s="129">
        <v>6000</v>
      </c>
      <c r="Q59" s="16">
        <v>6000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idden="1" x14ac:dyDescent="0.3">
      <c r="A60" s="1"/>
      <c r="B60" s="54"/>
      <c r="C60" s="64" t="s">
        <v>38</v>
      </c>
      <c r="D60" s="56">
        <v>9000</v>
      </c>
      <c r="E60" s="9"/>
      <c r="F60" s="9"/>
      <c r="G60" s="11"/>
      <c r="H60" s="10"/>
      <c r="I60" s="24"/>
      <c r="J60" s="12"/>
      <c r="K60" s="12"/>
      <c r="L60" s="13">
        <f t="shared" si="1"/>
        <v>0</v>
      </c>
      <c r="M60" s="14"/>
      <c r="N60" s="15"/>
      <c r="O60" s="128"/>
      <c r="P60" s="129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idden="1" x14ac:dyDescent="0.3">
      <c r="A61" s="1"/>
      <c r="B61" s="54"/>
      <c r="C61" s="64" t="s">
        <v>30</v>
      </c>
      <c r="D61" s="58">
        <v>2000</v>
      </c>
      <c r="E61" s="9"/>
      <c r="F61" s="9"/>
      <c r="G61" s="11"/>
      <c r="H61" s="10"/>
      <c r="I61" s="24"/>
      <c r="J61" s="12"/>
      <c r="K61" s="12"/>
      <c r="L61" s="13">
        <f t="shared" si="1"/>
        <v>0</v>
      </c>
      <c r="M61" s="14"/>
      <c r="N61" s="15"/>
      <c r="O61" s="128"/>
      <c r="P61" s="129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idden="1" x14ac:dyDescent="0.3">
      <c r="A62" s="1"/>
      <c r="B62" s="54"/>
      <c r="C62" s="64"/>
      <c r="D62" s="58"/>
      <c r="E62" s="9"/>
      <c r="F62" s="9"/>
      <c r="G62" s="11"/>
      <c r="H62" s="10"/>
      <c r="I62" s="24"/>
      <c r="J62" s="12"/>
      <c r="K62" s="12"/>
      <c r="L62" s="13">
        <f t="shared" si="1"/>
        <v>0</v>
      </c>
      <c r="M62" s="14"/>
      <c r="N62" s="15"/>
      <c r="O62" s="128"/>
      <c r="P62" s="129"/>
      <c r="Q62" s="1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3">
      <c r="A63" s="1"/>
      <c r="B63" s="54">
        <v>5164</v>
      </c>
      <c r="C63" s="55" t="s">
        <v>47</v>
      </c>
      <c r="D63" s="56">
        <f>D64+D65</f>
        <v>67000</v>
      </c>
      <c r="E63" s="9">
        <v>81000</v>
      </c>
      <c r="F63" s="9">
        <v>63000</v>
      </c>
      <c r="G63" s="11" t="e">
        <f>#REF!</f>
        <v>#REF!</v>
      </c>
      <c r="H63" s="10"/>
      <c r="I63" s="24"/>
      <c r="J63" s="12"/>
      <c r="K63" s="12"/>
      <c r="L63" s="13" t="e">
        <f t="shared" si="1"/>
        <v>#REF!</v>
      </c>
      <c r="M63" s="14">
        <v>12000</v>
      </c>
      <c r="N63" s="15">
        <v>12000</v>
      </c>
      <c r="O63" s="128">
        <v>12000</v>
      </c>
      <c r="P63" s="129">
        <v>16000</v>
      </c>
      <c r="Q63" s="16">
        <v>12000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idden="1" x14ac:dyDescent="0.3">
      <c r="A64" s="1"/>
      <c r="B64" s="54"/>
      <c r="C64" s="64" t="s">
        <v>32</v>
      </c>
      <c r="D64" s="58">
        <v>12000</v>
      </c>
      <c r="E64" s="9"/>
      <c r="F64" s="9"/>
      <c r="G64" s="11"/>
      <c r="H64" s="10"/>
      <c r="I64" s="24"/>
      <c r="J64" s="12"/>
      <c r="K64" s="12"/>
      <c r="L64" s="13">
        <f t="shared" si="1"/>
        <v>0</v>
      </c>
      <c r="M64" s="14"/>
      <c r="N64" s="15"/>
      <c r="O64" s="128"/>
      <c r="P64" s="129"/>
      <c r="Q64" s="1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idden="1" x14ac:dyDescent="0.3">
      <c r="A65" s="1"/>
      <c r="B65" s="54"/>
      <c r="C65" s="64" t="s">
        <v>48</v>
      </c>
      <c r="D65" s="58">
        <v>55000</v>
      </c>
      <c r="E65" s="9"/>
      <c r="F65" s="9"/>
      <c r="G65" s="11"/>
      <c r="H65" s="10"/>
      <c r="I65" s="24"/>
      <c r="J65" s="12"/>
      <c r="K65" s="12"/>
      <c r="L65" s="13">
        <f t="shared" si="1"/>
        <v>0</v>
      </c>
      <c r="M65" s="14"/>
      <c r="N65" s="15"/>
      <c r="O65" s="128"/>
      <c r="P65" s="129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idden="1" x14ac:dyDescent="0.3">
      <c r="A66" s="1"/>
      <c r="B66" s="54"/>
      <c r="C66" s="64"/>
      <c r="D66" s="58"/>
      <c r="E66" s="9"/>
      <c r="F66" s="9"/>
      <c r="G66" s="11"/>
      <c r="H66" s="10"/>
      <c r="I66" s="24"/>
      <c r="J66" s="12"/>
      <c r="K66" s="12"/>
      <c r="L66" s="13">
        <f t="shared" si="1"/>
        <v>0</v>
      </c>
      <c r="M66" s="14"/>
      <c r="N66" s="15"/>
      <c r="O66" s="128"/>
      <c r="P66" s="129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3">
      <c r="A67" s="1"/>
      <c r="B67" s="54">
        <v>5166</v>
      </c>
      <c r="C67" s="55" t="s">
        <v>49</v>
      </c>
      <c r="D67" s="56">
        <v>120000</v>
      </c>
      <c r="E67" s="9">
        <v>120000</v>
      </c>
      <c r="F67" s="9">
        <v>165000</v>
      </c>
      <c r="G67" s="11" t="e">
        <f>#REF!</f>
        <v>#REF!</v>
      </c>
      <c r="H67" s="10"/>
      <c r="I67" s="24"/>
      <c r="J67" s="12"/>
      <c r="K67" s="12"/>
      <c r="L67" s="13" t="e">
        <f t="shared" si="1"/>
        <v>#REF!</v>
      </c>
      <c r="M67" s="14">
        <v>38000</v>
      </c>
      <c r="N67" s="15">
        <v>50000</v>
      </c>
      <c r="O67" s="128">
        <v>50000</v>
      </c>
      <c r="P67" s="129">
        <v>46000</v>
      </c>
      <c r="Q67" s="16">
        <v>50000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idden="1" x14ac:dyDescent="0.3">
      <c r="A68" s="1"/>
      <c r="B68" s="54"/>
      <c r="C68" s="55"/>
      <c r="D68" s="56">
        <v>120000</v>
      </c>
      <c r="E68" s="9"/>
      <c r="F68" s="9"/>
      <c r="G68" s="11"/>
      <c r="H68" s="10"/>
      <c r="I68" s="24"/>
      <c r="J68" s="12"/>
      <c r="K68" s="12"/>
      <c r="L68" s="13">
        <f t="shared" si="1"/>
        <v>0</v>
      </c>
      <c r="M68" s="14"/>
      <c r="N68" s="15"/>
      <c r="O68" s="128"/>
      <c r="P68" s="129"/>
      <c r="Q68" s="16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idden="1" x14ac:dyDescent="0.3">
      <c r="A69" s="1"/>
      <c r="B69" s="54"/>
      <c r="C69" s="55"/>
      <c r="D69" s="56"/>
      <c r="E69" s="9"/>
      <c r="F69" s="9"/>
      <c r="G69" s="11"/>
      <c r="H69" s="10"/>
      <c r="I69" s="24"/>
      <c r="J69" s="12"/>
      <c r="K69" s="12"/>
      <c r="L69" s="13">
        <f t="shared" si="1"/>
        <v>0</v>
      </c>
      <c r="M69" s="14"/>
      <c r="N69" s="15"/>
      <c r="O69" s="128"/>
      <c r="P69" s="129"/>
      <c r="Q69" s="16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idden="1" x14ac:dyDescent="0.3">
      <c r="A70" s="1"/>
      <c r="B70" s="54"/>
      <c r="C70" s="55"/>
      <c r="D70" s="56"/>
      <c r="E70" s="9"/>
      <c r="F70" s="9"/>
      <c r="G70" s="11"/>
      <c r="H70" s="10"/>
      <c r="I70" s="24"/>
      <c r="J70" s="12"/>
      <c r="K70" s="12"/>
      <c r="L70" s="13">
        <f t="shared" si="1"/>
        <v>0</v>
      </c>
      <c r="M70" s="14"/>
      <c r="N70" s="15"/>
      <c r="O70" s="128"/>
      <c r="P70" s="129"/>
      <c r="Q70" s="16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idden="1" x14ac:dyDescent="0.3">
      <c r="A71" s="1"/>
      <c r="B71" s="54"/>
      <c r="C71" s="55"/>
      <c r="D71" s="56"/>
      <c r="E71" s="9"/>
      <c r="F71" s="9"/>
      <c r="G71" s="11"/>
      <c r="H71" s="10"/>
      <c r="I71" s="24"/>
      <c r="J71" s="12"/>
      <c r="K71" s="12"/>
      <c r="L71" s="13">
        <f t="shared" si="1"/>
        <v>0</v>
      </c>
      <c r="M71" s="14"/>
      <c r="N71" s="15"/>
      <c r="O71" s="128"/>
      <c r="P71" s="129"/>
      <c r="Q71" s="16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3">
      <c r="A72" s="1"/>
      <c r="B72" s="54">
        <v>5168</v>
      </c>
      <c r="C72" s="55" t="s">
        <v>50</v>
      </c>
      <c r="D72" s="56">
        <f>D73+D74</f>
        <v>130000</v>
      </c>
      <c r="E72" s="9">
        <v>140000</v>
      </c>
      <c r="F72" s="9">
        <v>140000</v>
      </c>
      <c r="G72" s="11" t="e">
        <f>#REF!</f>
        <v>#REF!</v>
      </c>
      <c r="H72" s="10"/>
      <c r="I72" s="24">
        <v>7000</v>
      </c>
      <c r="J72" s="12"/>
      <c r="K72" s="12"/>
      <c r="L72" s="13" t="e">
        <f t="shared" si="1"/>
        <v>#REF!</v>
      </c>
      <c r="M72" s="14">
        <v>17000</v>
      </c>
      <c r="N72" s="15">
        <v>17000</v>
      </c>
      <c r="O72" s="128">
        <v>17000</v>
      </c>
      <c r="P72" s="129">
        <v>17000</v>
      </c>
      <c r="Q72" s="16">
        <v>17000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idden="1" x14ac:dyDescent="0.3">
      <c r="A73" s="1"/>
      <c r="B73" s="69"/>
      <c r="C73" s="64" t="s">
        <v>51</v>
      </c>
      <c r="D73" s="70">
        <v>10000</v>
      </c>
      <c r="E73" s="9"/>
      <c r="F73" s="9"/>
      <c r="G73" s="11"/>
      <c r="H73" s="10"/>
      <c r="I73" s="24"/>
      <c r="J73" s="12"/>
      <c r="K73" s="12"/>
      <c r="L73" s="13">
        <f t="shared" si="1"/>
        <v>0</v>
      </c>
      <c r="M73" s="14"/>
      <c r="N73" s="15"/>
      <c r="O73" s="128"/>
      <c r="P73" s="129"/>
      <c r="Q73" s="16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idden="1" x14ac:dyDescent="0.3">
      <c r="A74" s="1"/>
      <c r="B74" s="69"/>
      <c r="C74" s="64" t="s">
        <v>39</v>
      </c>
      <c r="D74" s="70">
        <v>120000</v>
      </c>
      <c r="E74" s="9"/>
      <c r="F74" s="9"/>
      <c r="G74" s="11"/>
      <c r="H74" s="10"/>
      <c r="I74" s="24"/>
      <c r="J74" s="12"/>
      <c r="K74" s="12"/>
      <c r="L74" s="13">
        <f t="shared" si="1"/>
        <v>0</v>
      </c>
      <c r="M74" s="14"/>
      <c r="N74" s="15"/>
      <c r="O74" s="128"/>
      <c r="P74" s="129"/>
      <c r="Q74" s="16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idden="1" x14ac:dyDescent="0.3">
      <c r="A75" s="1"/>
      <c r="B75" s="69"/>
      <c r="C75" s="55"/>
      <c r="D75" s="70"/>
      <c r="E75" s="9"/>
      <c r="F75" s="9"/>
      <c r="G75" s="11"/>
      <c r="H75" s="10"/>
      <c r="I75" s="24"/>
      <c r="J75" s="12"/>
      <c r="K75" s="12"/>
      <c r="L75" s="13">
        <f t="shared" si="1"/>
        <v>0</v>
      </c>
      <c r="M75" s="14"/>
      <c r="N75" s="15"/>
      <c r="O75" s="128"/>
      <c r="P75" s="129"/>
      <c r="Q75" s="16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3">
      <c r="A76" s="1"/>
      <c r="B76" s="69">
        <v>5169</v>
      </c>
      <c r="C76" s="55" t="s">
        <v>52</v>
      </c>
      <c r="D76" s="71">
        <f>D77+D78+D79+D80+D81+D82+D83</f>
        <v>277000</v>
      </c>
      <c r="E76" s="9">
        <v>726900</v>
      </c>
      <c r="F76" s="9">
        <v>731000</v>
      </c>
      <c r="G76" s="11" t="e">
        <f>#REF!</f>
        <v>#REF!</v>
      </c>
      <c r="H76" s="10">
        <v>360000</v>
      </c>
      <c r="I76" s="24">
        <v>100000</v>
      </c>
      <c r="J76" s="12"/>
      <c r="K76" s="12">
        <v>40000</v>
      </c>
      <c r="L76" s="13" t="e">
        <f>SUM(G76:K76)</f>
        <v>#REF!</v>
      </c>
      <c r="M76" s="14">
        <v>640000</v>
      </c>
      <c r="N76" s="15">
        <v>600000</v>
      </c>
      <c r="O76" s="128">
        <v>600000</v>
      </c>
      <c r="P76" s="129">
        <v>130000</v>
      </c>
      <c r="Q76" s="16">
        <v>250000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idden="1" x14ac:dyDescent="0.3">
      <c r="A77" s="1"/>
      <c r="B77" s="72"/>
      <c r="C77" s="64" t="s">
        <v>53</v>
      </c>
      <c r="D77" s="70">
        <v>10000</v>
      </c>
      <c r="E77" s="9"/>
      <c r="F77" s="9"/>
      <c r="G77" s="11"/>
      <c r="H77" s="10"/>
      <c r="I77" s="24"/>
      <c r="J77" s="12"/>
      <c r="K77" s="12"/>
      <c r="L77" s="13">
        <f t="shared" si="1"/>
        <v>0</v>
      </c>
      <c r="M77" s="14"/>
      <c r="N77" s="15"/>
      <c r="O77" s="128"/>
      <c r="P77" s="129"/>
      <c r="Q77" s="16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idden="1" x14ac:dyDescent="0.3">
      <c r="A78" s="1"/>
      <c r="B78" s="72"/>
      <c r="C78" s="64" t="s">
        <v>54</v>
      </c>
      <c r="D78" s="70">
        <v>15000</v>
      </c>
      <c r="E78" s="9"/>
      <c r="F78" s="9"/>
      <c r="G78" s="11"/>
      <c r="H78" s="10"/>
      <c r="I78" s="24"/>
      <c r="J78" s="12"/>
      <c r="K78" s="12"/>
      <c r="L78" s="13">
        <f t="shared" si="1"/>
        <v>0</v>
      </c>
      <c r="M78" s="14"/>
      <c r="N78" s="15"/>
      <c r="O78" s="128"/>
      <c r="P78" s="129"/>
      <c r="Q78" s="16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idden="1" x14ac:dyDescent="0.3">
      <c r="A79" s="1"/>
      <c r="B79" s="73"/>
      <c r="C79" s="74" t="s">
        <v>55</v>
      </c>
      <c r="D79" s="70">
        <v>4000</v>
      </c>
      <c r="E79" s="9"/>
      <c r="F79" s="9"/>
      <c r="G79" s="11"/>
      <c r="H79" s="10"/>
      <c r="I79" s="24"/>
      <c r="J79" s="12"/>
      <c r="K79" s="12"/>
      <c r="L79" s="13">
        <f t="shared" si="1"/>
        <v>0</v>
      </c>
      <c r="M79" s="14"/>
      <c r="N79" s="15"/>
      <c r="O79" s="128"/>
      <c r="P79" s="129"/>
      <c r="Q79" s="16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idden="1" x14ac:dyDescent="0.3">
      <c r="A80" s="1"/>
      <c r="B80" s="73"/>
      <c r="C80" s="57" t="s">
        <v>56</v>
      </c>
      <c r="D80" s="70">
        <v>80000</v>
      </c>
      <c r="E80" s="9"/>
      <c r="F80" s="9"/>
      <c r="G80" s="11"/>
      <c r="H80" s="10"/>
      <c r="I80" s="24"/>
      <c r="J80" s="12"/>
      <c r="K80" s="12"/>
      <c r="L80" s="13">
        <f t="shared" ref="L80:L114" si="2">SUM(G80:I80)</f>
        <v>0</v>
      </c>
      <c r="M80" s="14"/>
      <c r="N80" s="15"/>
      <c r="O80" s="128"/>
      <c r="P80" s="129"/>
      <c r="Q80" s="16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idden="1" x14ac:dyDescent="0.3">
      <c r="A81" s="1"/>
      <c r="B81" s="73"/>
      <c r="C81" s="57" t="s">
        <v>57</v>
      </c>
      <c r="D81" s="70">
        <v>30000</v>
      </c>
      <c r="E81" s="9"/>
      <c r="F81" s="9"/>
      <c r="G81" s="11"/>
      <c r="H81" s="10"/>
      <c r="I81" s="24"/>
      <c r="J81" s="12"/>
      <c r="K81" s="12"/>
      <c r="L81" s="13">
        <f t="shared" si="2"/>
        <v>0</v>
      </c>
      <c r="M81" s="14"/>
      <c r="N81" s="15"/>
      <c r="O81" s="128"/>
      <c r="P81" s="129"/>
      <c r="Q81" s="16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idden="1" x14ac:dyDescent="0.3">
      <c r="A82" s="1"/>
      <c r="B82" s="73"/>
      <c r="C82" s="57" t="s">
        <v>58</v>
      </c>
      <c r="D82" s="70">
        <v>123000</v>
      </c>
      <c r="E82" s="9"/>
      <c r="F82" s="9"/>
      <c r="G82" s="11"/>
      <c r="H82" s="10"/>
      <c r="I82" s="24"/>
      <c r="J82" s="12"/>
      <c r="K82" s="12"/>
      <c r="L82" s="13">
        <f t="shared" si="2"/>
        <v>0</v>
      </c>
      <c r="M82" s="14"/>
      <c r="N82" s="15"/>
      <c r="O82" s="128"/>
      <c r="P82" s="129"/>
      <c r="Q82" s="16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idden="1" x14ac:dyDescent="0.3">
      <c r="A83" s="1"/>
      <c r="B83" s="73"/>
      <c r="C83" s="57" t="s">
        <v>59</v>
      </c>
      <c r="D83" s="70">
        <v>15000</v>
      </c>
      <c r="E83" s="9"/>
      <c r="F83" s="9"/>
      <c r="G83" s="11"/>
      <c r="H83" s="10"/>
      <c r="I83" s="24"/>
      <c r="J83" s="12"/>
      <c r="K83" s="12"/>
      <c r="L83" s="13">
        <f t="shared" si="2"/>
        <v>0</v>
      </c>
      <c r="M83" s="14"/>
      <c r="N83" s="15"/>
      <c r="O83" s="128"/>
      <c r="P83" s="129"/>
      <c r="Q83" s="16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idden="1" x14ac:dyDescent="0.3">
      <c r="A84" s="1"/>
      <c r="B84" s="73"/>
      <c r="C84" s="75"/>
      <c r="D84" s="70"/>
      <c r="E84" s="9"/>
      <c r="F84" s="9"/>
      <c r="G84" s="11"/>
      <c r="H84" s="10"/>
      <c r="I84" s="24"/>
      <c r="J84" s="12"/>
      <c r="K84" s="12"/>
      <c r="L84" s="13">
        <f t="shared" si="2"/>
        <v>0</v>
      </c>
      <c r="M84" s="14"/>
      <c r="N84" s="15"/>
      <c r="O84" s="128"/>
      <c r="P84" s="129"/>
      <c r="Q84" s="16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3">
      <c r="A85" s="1"/>
      <c r="B85" s="76">
        <v>5171</v>
      </c>
      <c r="C85" s="77" t="s">
        <v>60</v>
      </c>
      <c r="D85" s="71">
        <v>10000</v>
      </c>
      <c r="E85" s="9">
        <v>10000</v>
      </c>
      <c r="F85" s="9">
        <v>0</v>
      </c>
      <c r="G85" s="11" t="e">
        <f>#REF!</f>
        <v>#REF!</v>
      </c>
      <c r="H85" s="10"/>
      <c r="I85" s="24"/>
      <c r="J85" s="12"/>
      <c r="K85" s="12"/>
      <c r="L85" s="13" t="e">
        <f t="shared" si="2"/>
        <v>#REF!</v>
      </c>
      <c r="M85" s="14">
        <v>0</v>
      </c>
      <c r="N85" s="15">
        <v>10000</v>
      </c>
      <c r="O85" s="128">
        <v>10000</v>
      </c>
      <c r="P85" s="129">
        <v>0</v>
      </c>
      <c r="Q85" s="16">
        <v>30000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idden="1" x14ac:dyDescent="0.3">
      <c r="A86" s="1"/>
      <c r="B86" s="73"/>
      <c r="C86" s="57"/>
      <c r="D86" s="70"/>
      <c r="E86" s="9"/>
      <c r="F86" s="9"/>
      <c r="G86" s="11"/>
      <c r="H86" s="10"/>
      <c r="I86" s="24"/>
      <c r="J86" s="12"/>
      <c r="K86" s="12"/>
      <c r="L86" s="13">
        <f t="shared" si="2"/>
        <v>0</v>
      </c>
      <c r="M86" s="14"/>
      <c r="N86" s="15"/>
      <c r="O86" s="128"/>
      <c r="P86" s="129"/>
      <c r="Q86" s="16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3">
      <c r="A87" s="1"/>
      <c r="B87" s="78">
        <v>5172</v>
      </c>
      <c r="C87" s="62" t="s">
        <v>61</v>
      </c>
      <c r="D87" s="70"/>
      <c r="E87" s="9"/>
      <c r="F87" s="9"/>
      <c r="G87" s="11">
        <v>0</v>
      </c>
      <c r="H87" s="10"/>
      <c r="I87" s="24"/>
      <c r="J87" s="12">
        <v>11000</v>
      </c>
      <c r="K87" s="12"/>
      <c r="L87" s="13">
        <f>SUM(G87:J87)</f>
        <v>11000</v>
      </c>
      <c r="M87" s="14">
        <v>11000</v>
      </c>
      <c r="N87" s="15">
        <v>3000</v>
      </c>
      <c r="O87" s="128">
        <v>3000</v>
      </c>
      <c r="P87" s="129">
        <v>0</v>
      </c>
      <c r="Q87" s="16">
        <v>3000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3">
      <c r="A88" s="1"/>
      <c r="B88" s="78">
        <v>5173</v>
      </c>
      <c r="C88" s="62" t="s">
        <v>62</v>
      </c>
      <c r="D88" s="71">
        <f>D89+D90</f>
        <v>33000</v>
      </c>
      <c r="E88" s="9">
        <v>95000</v>
      </c>
      <c r="F88" s="9">
        <v>95000</v>
      </c>
      <c r="G88" s="11" t="e">
        <f>#REF!</f>
        <v>#REF!</v>
      </c>
      <c r="H88" s="10"/>
      <c r="I88" s="24"/>
      <c r="J88" s="12"/>
      <c r="K88" s="12"/>
      <c r="L88" s="13" t="e">
        <f t="shared" si="2"/>
        <v>#REF!</v>
      </c>
      <c r="M88" s="14">
        <v>43000</v>
      </c>
      <c r="N88" s="15">
        <v>40000</v>
      </c>
      <c r="O88" s="128">
        <v>40000</v>
      </c>
      <c r="P88" s="129">
        <v>2000</v>
      </c>
      <c r="Q88" s="16">
        <v>5000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idden="1" x14ac:dyDescent="0.3">
      <c r="A89" s="1"/>
      <c r="B89" s="78"/>
      <c r="C89" s="57" t="s">
        <v>32</v>
      </c>
      <c r="D89" s="71">
        <v>15000</v>
      </c>
      <c r="E89" s="9"/>
      <c r="F89" s="9"/>
      <c r="G89" s="11"/>
      <c r="H89" s="10"/>
      <c r="I89" s="24"/>
      <c r="J89" s="12"/>
      <c r="K89" s="12"/>
      <c r="L89" s="13">
        <f t="shared" si="2"/>
        <v>0</v>
      </c>
      <c r="M89" s="14"/>
      <c r="N89" s="15"/>
      <c r="O89" s="128"/>
      <c r="P89" s="129"/>
      <c r="Q89" s="16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idden="1" x14ac:dyDescent="0.3">
      <c r="A90" s="1"/>
      <c r="B90" s="78"/>
      <c r="C90" s="57" t="s">
        <v>63</v>
      </c>
      <c r="D90" s="71">
        <v>18000</v>
      </c>
      <c r="E90" s="9"/>
      <c r="F90" s="9"/>
      <c r="G90" s="11"/>
      <c r="H90" s="10"/>
      <c r="I90" s="24"/>
      <c r="J90" s="12"/>
      <c r="K90" s="12"/>
      <c r="L90" s="13">
        <f t="shared" si="2"/>
        <v>0</v>
      </c>
      <c r="M90" s="14"/>
      <c r="N90" s="15"/>
      <c r="O90" s="128"/>
      <c r="P90" s="129"/>
      <c r="Q90" s="16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idden="1" x14ac:dyDescent="0.3">
      <c r="A91" s="1"/>
      <c r="B91" s="73"/>
      <c r="C91" s="57"/>
      <c r="D91" s="70"/>
      <c r="E91" s="9"/>
      <c r="F91" s="9"/>
      <c r="G91" s="11"/>
      <c r="H91" s="10"/>
      <c r="I91" s="24"/>
      <c r="J91" s="12"/>
      <c r="K91" s="12"/>
      <c r="L91" s="13">
        <f t="shared" si="2"/>
        <v>0</v>
      </c>
      <c r="M91" s="14"/>
      <c r="N91" s="15"/>
      <c r="O91" s="128"/>
      <c r="P91" s="129"/>
      <c r="Q91" s="16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3">
      <c r="A92" s="1"/>
      <c r="B92" s="69">
        <v>5175</v>
      </c>
      <c r="C92" s="55" t="s">
        <v>64</v>
      </c>
      <c r="D92" s="71">
        <f>D93+D94+D95</f>
        <v>30000</v>
      </c>
      <c r="E92" s="9">
        <v>35000</v>
      </c>
      <c r="F92" s="9">
        <v>30000</v>
      </c>
      <c r="G92" s="11" t="e">
        <f>#REF!</f>
        <v>#REF!</v>
      </c>
      <c r="H92" s="10"/>
      <c r="I92" s="24"/>
      <c r="J92" s="12"/>
      <c r="K92" s="12">
        <v>40000</v>
      </c>
      <c r="L92" s="13" t="e">
        <f>SUM(G92:K92)</f>
        <v>#REF!</v>
      </c>
      <c r="M92" s="14">
        <v>80000</v>
      </c>
      <c r="N92" s="15">
        <v>40000</v>
      </c>
      <c r="O92" s="128">
        <v>40000</v>
      </c>
      <c r="P92" s="129">
        <v>1500</v>
      </c>
      <c r="Q92" s="16">
        <v>5000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idden="1" x14ac:dyDescent="0.3">
      <c r="A93" s="1"/>
      <c r="B93" s="72"/>
      <c r="C93" s="64" t="s">
        <v>65</v>
      </c>
      <c r="D93" s="70">
        <v>20000</v>
      </c>
      <c r="E93" s="9"/>
      <c r="F93" s="9"/>
      <c r="G93" s="11"/>
      <c r="H93" s="10"/>
      <c r="I93" s="24"/>
      <c r="J93" s="12"/>
      <c r="K93" s="12"/>
      <c r="L93" s="13">
        <f t="shared" si="2"/>
        <v>0</v>
      </c>
      <c r="M93" s="14"/>
      <c r="N93" s="15"/>
      <c r="O93" s="128"/>
      <c r="P93" s="129"/>
      <c r="Q93" s="16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idden="1" x14ac:dyDescent="0.3">
      <c r="A94" s="1"/>
      <c r="B94" s="72"/>
      <c r="C94" s="64" t="s">
        <v>66</v>
      </c>
      <c r="D94" s="70">
        <v>5000</v>
      </c>
      <c r="E94" s="9"/>
      <c r="F94" s="9"/>
      <c r="G94" s="11"/>
      <c r="H94" s="10"/>
      <c r="I94" s="24"/>
      <c r="J94" s="12"/>
      <c r="K94" s="12"/>
      <c r="L94" s="13">
        <f t="shared" si="2"/>
        <v>0</v>
      </c>
      <c r="M94" s="14"/>
      <c r="N94" s="15"/>
      <c r="O94" s="128"/>
      <c r="P94" s="129"/>
      <c r="Q94" s="16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idden="1" x14ac:dyDescent="0.3">
      <c r="A95" s="1"/>
      <c r="B95" s="72"/>
      <c r="C95" s="64" t="s">
        <v>67</v>
      </c>
      <c r="D95" s="70">
        <v>5000</v>
      </c>
      <c r="E95" s="9"/>
      <c r="F95" s="9"/>
      <c r="G95" s="11"/>
      <c r="H95" s="10"/>
      <c r="I95" s="24"/>
      <c r="J95" s="12"/>
      <c r="K95" s="12"/>
      <c r="L95" s="13">
        <f t="shared" si="2"/>
        <v>0</v>
      </c>
      <c r="M95" s="14"/>
      <c r="N95" s="15"/>
      <c r="O95" s="128"/>
      <c r="P95" s="129"/>
      <c r="Q95" s="16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idden="1" x14ac:dyDescent="0.3">
      <c r="A96" s="1"/>
      <c r="B96" s="72"/>
      <c r="C96" s="64"/>
      <c r="D96" s="70"/>
      <c r="E96" s="9"/>
      <c r="F96" s="9"/>
      <c r="G96" s="11"/>
      <c r="H96" s="10"/>
      <c r="I96" s="24"/>
      <c r="J96" s="12"/>
      <c r="K96" s="12"/>
      <c r="L96" s="13">
        <f t="shared" si="2"/>
        <v>0</v>
      </c>
      <c r="M96" s="14"/>
      <c r="N96" s="15"/>
      <c r="O96" s="128"/>
      <c r="P96" s="129"/>
      <c r="Q96" s="16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3">
      <c r="A97" s="1"/>
      <c r="B97" s="69">
        <v>5194</v>
      </c>
      <c r="C97" s="55" t="s">
        <v>68</v>
      </c>
      <c r="D97" s="71">
        <f>D98+D99</f>
        <v>20000</v>
      </c>
      <c r="E97" s="9">
        <v>20000</v>
      </c>
      <c r="F97" s="9">
        <v>4000</v>
      </c>
      <c r="G97" s="11" t="e">
        <f>#REF!</f>
        <v>#REF!</v>
      </c>
      <c r="H97" s="10"/>
      <c r="I97" s="24"/>
      <c r="J97" s="12"/>
      <c r="K97" s="12">
        <v>5000</v>
      </c>
      <c r="L97" s="13" t="e">
        <f>SUM(G97:K97)</f>
        <v>#REF!</v>
      </c>
      <c r="M97" s="14">
        <v>25000</v>
      </c>
      <c r="N97" s="15">
        <v>20000</v>
      </c>
      <c r="O97" s="128">
        <v>20000</v>
      </c>
      <c r="P97" s="129">
        <v>0</v>
      </c>
      <c r="Q97" s="16">
        <v>20000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idden="1" x14ac:dyDescent="0.3">
      <c r="A98" s="1"/>
      <c r="B98" s="69"/>
      <c r="C98" s="64" t="s">
        <v>69</v>
      </c>
      <c r="D98" s="70">
        <v>15000</v>
      </c>
      <c r="E98" s="9"/>
      <c r="F98" s="9"/>
      <c r="G98" s="11"/>
      <c r="H98" s="10"/>
      <c r="I98" s="24"/>
      <c r="J98" s="12"/>
      <c r="K98" s="12"/>
      <c r="L98" s="13">
        <f t="shared" si="2"/>
        <v>0</v>
      </c>
      <c r="M98" s="14"/>
      <c r="N98" s="15"/>
      <c r="O98" s="128"/>
      <c r="P98" s="129"/>
      <c r="Q98" s="16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idden="1" x14ac:dyDescent="0.3">
      <c r="A99" s="1"/>
      <c r="B99" s="69"/>
      <c r="C99" s="64" t="s">
        <v>70</v>
      </c>
      <c r="D99" s="70">
        <v>5000</v>
      </c>
      <c r="E99" s="9"/>
      <c r="F99" s="9"/>
      <c r="G99" s="11"/>
      <c r="H99" s="10"/>
      <c r="I99" s="24"/>
      <c r="J99" s="12"/>
      <c r="K99" s="12"/>
      <c r="L99" s="13">
        <f t="shared" si="2"/>
        <v>0</v>
      </c>
      <c r="M99" s="14"/>
      <c r="N99" s="15"/>
      <c r="O99" s="128"/>
      <c r="P99" s="129"/>
      <c r="Q99" s="16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idden="1" x14ac:dyDescent="0.3">
      <c r="A100" s="1"/>
      <c r="B100" s="72"/>
      <c r="C100" s="64"/>
      <c r="D100" s="70"/>
      <c r="E100" s="9"/>
      <c r="F100" s="9"/>
      <c r="G100" s="11"/>
      <c r="H100" s="10"/>
      <c r="I100" s="24"/>
      <c r="J100" s="12"/>
      <c r="K100" s="12"/>
      <c r="L100" s="13">
        <f t="shared" si="2"/>
        <v>0</v>
      </c>
      <c r="M100" s="14"/>
      <c r="N100" s="15"/>
      <c r="O100" s="128"/>
      <c r="P100" s="129"/>
      <c r="Q100" s="16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3">
      <c r="A101" s="1"/>
      <c r="B101" s="69">
        <v>5229</v>
      </c>
      <c r="C101" s="55" t="s">
        <v>71</v>
      </c>
      <c r="D101" s="71">
        <v>40000</v>
      </c>
      <c r="E101" s="9">
        <v>40000</v>
      </c>
      <c r="F101" s="9">
        <v>50000</v>
      </c>
      <c r="G101" s="11" t="e">
        <f>#REF!</f>
        <v>#REF!</v>
      </c>
      <c r="H101" s="10"/>
      <c r="I101" s="24"/>
      <c r="J101" s="12"/>
      <c r="K101" s="12"/>
      <c r="L101" s="13" t="e">
        <f t="shared" si="2"/>
        <v>#REF!</v>
      </c>
      <c r="M101" s="14">
        <v>50000</v>
      </c>
      <c r="N101" s="15">
        <v>55000</v>
      </c>
      <c r="O101" s="128">
        <v>55000</v>
      </c>
      <c r="P101" s="129">
        <v>50000</v>
      </c>
      <c r="Q101" s="16">
        <v>55000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idden="1" x14ac:dyDescent="0.3">
      <c r="A102" s="1"/>
      <c r="B102" s="72"/>
      <c r="C102" s="64" t="s">
        <v>72</v>
      </c>
      <c r="D102" s="70">
        <v>40000</v>
      </c>
      <c r="E102" s="9"/>
      <c r="F102" s="9"/>
      <c r="G102" s="11"/>
      <c r="H102" s="10"/>
      <c r="I102" s="24"/>
      <c r="J102" s="12"/>
      <c r="K102" s="12"/>
      <c r="L102" s="13">
        <f t="shared" si="2"/>
        <v>0</v>
      </c>
      <c r="M102" s="14"/>
      <c r="N102" s="15"/>
      <c r="O102" s="128"/>
      <c r="P102" s="129"/>
      <c r="Q102" s="1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idden="1" x14ac:dyDescent="0.3">
      <c r="A103" s="1"/>
      <c r="B103" s="72"/>
      <c r="C103" s="64"/>
      <c r="D103" s="70"/>
      <c r="E103" s="9"/>
      <c r="F103" s="9"/>
      <c r="G103" s="11"/>
      <c r="H103" s="10"/>
      <c r="I103" s="24"/>
      <c r="J103" s="12"/>
      <c r="K103" s="12"/>
      <c r="L103" s="13">
        <f t="shared" si="2"/>
        <v>0</v>
      </c>
      <c r="M103" s="14"/>
      <c r="N103" s="15"/>
      <c r="O103" s="128"/>
      <c r="P103" s="129"/>
      <c r="Q103" s="16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idden="1" x14ac:dyDescent="0.3">
      <c r="A104" s="1"/>
      <c r="B104" s="69"/>
      <c r="C104" s="64" t="s">
        <v>73</v>
      </c>
      <c r="D104" s="70">
        <v>105000</v>
      </c>
      <c r="E104" s="9"/>
      <c r="F104" s="9"/>
      <c r="G104" s="11"/>
      <c r="H104" s="10"/>
      <c r="I104" s="24"/>
      <c r="J104" s="12"/>
      <c r="K104" s="12"/>
      <c r="L104" s="13">
        <f t="shared" si="2"/>
        <v>0</v>
      </c>
      <c r="M104" s="14"/>
      <c r="N104" s="15"/>
      <c r="O104" s="128"/>
      <c r="P104" s="129"/>
      <c r="Q104" s="16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idden="1" x14ac:dyDescent="0.3">
      <c r="A105" s="1"/>
      <c r="B105" s="69"/>
      <c r="C105" s="64"/>
      <c r="D105" s="70"/>
      <c r="E105" s="9"/>
      <c r="F105" s="9"/>
      <c r="G105" s="11"/>
      <c r="H105" s="10"/>
      <c r="I105" s="24"/>
      <c r="J105" s="12"/>
      <c r="K105" s="12"/>
      <c r="L105" s="13">
        <f t="shared" si="2"/>
        <v>0</v>
      </c>
      <c r="M105" s="14"/>
      <c r="N105" s="15"/>
      <c r="O105" s="128"/>
      <c r="P105" s="129"/>
      <c r="Q105" s="16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3">
      <c r="A106" s="1"/>
      <c r="B106" s="69">
        <v>5362</v>
      </c>
      <c r="C106" s="68" t="s">
        <v>74</v>
      </c>
      <c r="D106" s="71">
        <v>0</v>
      </c>
      <c r="E106" s="9">
        <v>3000</v>
      </c>
      <c r="F106" s="9">
        <v>2100</v>
      </c>
      <c r="G106" s="11" t="e">
        <f>#REF!</f>
        <v>#REF!</v>
      </c>
      <c r="H106" s="10"/>
      <c r="I106" s="24"/>
      <c r="J106" s="12"/>
      <c r="K106" s="12"/>
      <c r="L106" s="13" t="e">
        <f t="shared" si="2"/>
        <v>#REF!</v>
      </c>
      <c r="M106" s="14">
        <v>100</v>
      </c>
      <c r="N106" s="15">
        <v>1000</v>
      </c>
      <c r="O106" s="128">
        <v>1000</v>
      </c>
      <c r="P106" s="129">
        <v>0</v>
      </c>
      <c r="Q106" s="16">
        <v>1000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idden="1" x14ac:dyDescent="0.3">
      <c r="A107" s="1"/>
      <c r="B107" s="69"/>
      <c r="C107" s="64"/>
      <c r="D107" s="70"/>
      <c r="E107" s="9"/>
      <c r="F107" s="9"/>
      <c r="G107" s="11"/>
      <c r="H107" s="10"/>
      <c r="I107" s="24"/>
      <c r="J107" s="12"/>
      <c r="K107" s="12"/>
      <c r="L107" s="13">
        <f t="shared" si="2"/>
        <v>0</v>
      </c>
      <c r="M107" s="14"/>
      <c r="N107" s="15"/>
      <c r="O107" s="128"/>
      <c r="P107" s="129"/>
      <c r="Q107" s="16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idden="1" x14ac:dyDescent="0.3">
      <c r="A108" s="1"/>
      <c r="B108" s="72"/>
      <c r="C108" s="64"/>
      <c r="D108" s="70"/>
      <c r="E108" s="9"/>
      <c r="F108" s="9"/>
      <c r="G108" s="11"/>
      <c r="H108" s="10"/>
      <c r="I108" s="24"/>
      <c r="J108" s="12"/>
      <c r="K108" s="12"/>
      <c r="L108" s="13">
        <f t="shared" si="2"/>
        <v>0</v>
      </c>
      <c r="M108" s="14"/>
      <c r="N108" s="15"/>
      <c r="O108" s="128"/>
      <c r="P108" s="129"/>
      <c r="Q108" s="16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3">
      <c r="A109" s="1"/>
      <c r="B109" s="79">
        <v>6121</v>
      </c>
      <c r="C109" s="80" t="s">
        <v>75</v>
      </c>
      <c r="D109" s="81"/>
      <c r="E109" s="20"/>
      <c r="F109" s="20"/>
      <c r="G109" s="22"/>
      <c r="H109" s="21"/>
      <c r="I109" s="82"/>
      <c r="J109" s="83"/>
      <c r="K109" s="83"/>
      <c r="L109" s="84"/>
      <c r="M109" s="85"/>
      <c r="N109" s="86">
        <v>0</v>
      </c>
      <c r="O109" s="132">
        <v>5302000</v>
      </c>
      <c r="P109" s="133">
        <v>6055000</v>
      </c>
      <c r="Q109" s="135">
        <v>0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3">
      <c r="A110" s="1"/>
      <c r="B110" s="54">
        <v>5901</v>
      </c>
      <c r="C110" s="55" t="s">
        <v>76</v>
      </c>
      <c r="D110" s="56">
        <v>502000</v>
      </c>
      <c r="E110" s="9">
        <v>1202700</v>
      </c>
      <c r="F110" s="9">
        <v>469536</v>
      </c>
      <c r="G110" s="23">
        <v>357700</v>
      </c>
      <c r="H110" s="10"/>
      <c r="I110" s="10">
        <v>-27700</v>
      </c>
      <c r="J110" s="10">
        <v>-6000</v>
      </c>
      <c r="K110" s="10">
        <v>240000</v>
      </c>
      <c r="L110" s="14">
        <f>SUM(G110:K110)</f>
        <v>564000</v>
      </c>
      <c r="M110" s="14">
        <v>521700</v>
      </c>
      <c r="N110" s="95">
        <v>119000</v>
      </c>
      <c r="O110" s="128">
        <v>119000</v>
      </c>
      <c r="P110" s="128">
        <v>167800</v>
      </c>
      <c r="Q110" s="16">
        <v>1904000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idden="1" x14ac:dyDescent="0.3">
      <c r="A111" s="1"/>
      <c r="B111" s="54"/>
      <c r="C111" s="55"/>
      <c r="D111" s="56"/>
      <c r="E111" s="9"/>
      <c r="F111" s="9"/>
      <c r="G111" s="23"/>
      <c r="H111" s="10"/>
      <c r="I111" s="10"/>
      <c r="J111" s="10"/>
      <c r="K111" s="10"/>
      <c r="L111" s="14">
        <f t="shared" si="2"/>
        <v>0</v>
      </c>
      <c r="M111" s="14"/>
      <c r="N111" s="95"/>
      <c r="O111" s="14"/>
      <c r="P111" s="14"/>
      <c r="Q111" s="136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idden="1" x14ac:dyDescent="0.3">
      <c r="A112" s="1"/>
      <c r="B112" s="54"/>
      <c r="C112" s="109" t="s">
        <v>77</v>
      </c>
      <c r="D112" s="56"/>
      <c r="E112" s="9"/>
      <c r="F112" s="9"/>
      <c r="G112" s="110"/>
      <c r="H112" s="10"/>
      <c r="I112" s="10"/>
      <c r="J112" s="10"/>
      <c r="K112" s="10"/>
      <c r="L112" s="14">
        <f t="shared" si="2"/>
        <v>0</v>
      </c>
      <c r="M112" s="14"/>
      <c r="N112" s="95"/>
      <c r="O112" s="14"/>
      <c r="P112" s="14"/>
      <c r="Q112" s="136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idden="1" x14ac:dyDescent="0.3">
      <c r="A113" s="1"/>
      <c r="B113" s="54"/>
      <c r="C113" s="55"/>
      <c r="D113" s="56"/>
      <c r="E113" s="9"/>
      <c r="F113" s="9"/>
      <c r="G113" s="23"/>
      <c r="H113" s="10"/>
      <c r="I113" s="10"/>
      <c r="J113" s="10"/>
      <c r="K113" s="10"/>
      <c r="L113" s="14">
        <f t="shared" si="2"/>
        <v>0</v>
      </c>
      <c r="M113" s="14"/>
      <c r="N113" s="95"/>
      <c r="O113" s="14"/>
      <c r="P113" s="14"/>
      <c r="Q113" s="136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idden="1" x14ac:dyDescent="0.3">
      <c r="A114" s="1"/>
      <c r="B114" s="112"/>
      <c r="C114" s="111"/>
      <c r="D114" s="58"/>
      <c r="E114" s="9"/>
      <c r="F114" s="9"/>
      <c r="G114" s="23"/>
      <c r="H114" s="10"/>
      <c r="I114" s="10"/>
      <c r="J114" s="10"/>
      <c r="K114" s="10"/>
      <c r="L114" s="14">
        <f t="shared" si="2"/>
        <v>0</v>
      </c>
      <c r="M114" s="14"/>
      <c r="N114" s="95"/>
      <c r="O114" s="14"/>
      <c r="P114" s="14"/>
      <c r="Q114" s="136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.65" thickBot="1" x14ac:dyDescent="0.35">
      <c r="A115" s="1"/>
      <c r="B115" s="115">
        <v>8124</v>
      </c>
      <c r="C115" s="87" t="s">
        <v>87</v>
      </c>
      <c r="D115" s="113"/>
      <c r="E115" s="28"/>
      <c r="F115" s="28"/>
      <c r="G115" s="30"/>
      <c r="H115" s="29"/>
      <c r="I115" s="29"/>
      <c r="J115" s="29"/>
      <c r="K115" s="29"/>
      <c r="L115" s="33"/>
      <c r="M115" s="33"/>
      <c r="N115" s="114">
        <v>0</v>
      </c>
      <c r="O115" s="130">
        <v>0</v>
      </c>
      <c r="P115" s="130">
        <v>0</v>
      </c>
      <c r="Q115" s="35">
        <v>1650000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6.45" customHeight="1" thickBot="1" x14ac:dyDescent="0.35">
      <c r="A116" s="1"/>
      <c r="B116" s="163" t="s">
        <v>22</v>
      </c>
      <c r="C116" s="164"/>
      <c r="D116" s="106" t="e">
        <f>D22+D25+D30+D34+D38+D43+D47+D53+D55++D59+D63+D67+D72+D76+D85+D88+D92+D97+D101+#REF!+D110</f>
        <v>#REF!</v>
      </c>
      <c r="E116" s="107">
        <f t="shared" ref="E116:P116" si="3">SUM(E22:E114)</f>
        <v>10100600</v>
      </c>
      <c r="F116" s="107">
        <f t="shared" si="3"/>
        <v>9781036</v>
      </c>
      <c r="G116" s="108" t="e">
        <f t="shared" si="3"/>
        <v>#REF!</v>
      </c>
      <c r="H116" s="100">
        <f t="shared" si="3"/>
        <v>360000</v>
      </c>
      <c r="I116" s="88">
        <f t="shared" si="3"/>
        <v>4082000</v>
      </c>
      <c r="J116" s="88">
        <f t="shared" si="3"/>
        <v>360000</v>
      </c>
      <c r="K116" s="88">
        <f t="shared" si="3"/>
        <v>340000</v>
      </c>
      <c r="L116" s="88" t="e">
        <f t="shared" si="3"/>
        <v>#REF!</v>
      </c>
      <c r="M116" s="88">
        <f t="shared" si="3"/>
        <v>6928800</v>
      </c>
      <c r="N116" s="101">
        <f t="shared" si="3"/>
        <v>1860000</v>
      </c>
      <c r="O116" s="102">
        <f t="shared" si="3"/>
        <v>7162000</v>
      </c>
      <c r="P116" s="101">
        <f t="shared" si="3"/>
        <v>7221800</v>
      </c>
      <c r="Q116" s="134">
        <f>SUM(Q22:Q115)</f>
        <v>4799500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6.45" customHeight="1" x14ac:dyDescent="0.3">
      <c r="A117" s="1"/>
      <c r="B117" s="116"/>
      <c r="C117" s="116"/>
      <c r="D117" s="117"/>
      <c r="E117" s="118"/>
      <c r="F117" s="118"/>
      <c r="G117" s="119"/>
      <c r="H117" s="119"/>
      <c r="I117" s="119"/>
      <c r="J117" s="119"/>
      <c r="K117" s="119"/>
      <c r="L117" s="119"/>
      <c r="M117" s="119"/>
      <c r="N117" s="120"/>
      <c r="O117" s="120"/>
      <c r="P117" s="120"/>
      <c r="Q117" s="5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6.45" customHeight="1" x14ac:dyDescent="0.3">
      <c r="A118" s="1"/>
      <c r="B118" s="116"/>
      <c r="C118" s="116"/>
      <c r="D118" s="117"/>
      <c r="E118" s="118"/>
      <c r="F118" s="118"/>
      <c r="G118" s="119"/>
      <c r="H118" s="119"/>
      <c r="I118" s="119"/>
      <c r="J118" s="119"/>
      <c r="K118" s="119"/>
      <c r="L118" s="119"/>
      <c r="M118" s="119"/>
      <c r="N118" s="120"/>
      <c r="O118" s="120"/>
      <c r="P118" s="120"/>
      <c r="Q118" s="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3">
      <c r="A119" s="1"/>
      <c r="B119" s="1"/>
      <c r="C119" s="1"/>
      <c r="D119" s="1"/>
      <c r="E119" s="96"/>
      <c r="F119" s="96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47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3">
      <c r="A120" s="1"/>
      <c r="B120" s="1" t="s">
        <v>78</v>
      </c>
      <c r="C120" s="1"/>
      <c r="D120" s="1"/>
      <c r="E120" s="96"/>
      <c r="F120" s="96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5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3">
      <c r="A121" s="1"/>
      <c r="B121" s="1"/>
      <c r="C121" s="1"/>
      <c r="D121" s="1"/>
      <c r="E121" s="96"/>
      <c r="F121" s="96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3">
      <c r="A122" s="1"/>
      <c r="B122" s="1" t="s">
        <v>79</v>
      </c>
      <c r="C122" s="1"/>
      <c r="D122" s="1"/>
      <c r="E122" s="96"/>
      <c r="F122" s="96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3">
      <c r="A123" s="1"/>
      <c r="B123" s="1"/>
      <c r="C123" s="1"/>
      <c r="D123" s="1"/>
      <c r="E123" s="96"/>
      <c r="F123" s="96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3">
      <c r="A124" s="1"/>
      <c r="B124" s="1"/>
      <c r="C124" s="1"/>
      <c r="D124" s="1"/>
      <c r="E124" s="96"/>
      <c r="F124" s="96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3">
      <c r="A125" s="1"/>
      <c r="B125" s="1"/>
      <c r="C125" s="1"/>
      <c r="D125" s="1"/>
      <c r="E125" s="96"/>
      <c r="F125" s="96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</sheetData>
  <mergeCells count="32">
    <mergeCell ref="L4:L5"/>
    <mergeCell ref="M4:M5"/>
    <mergeCell ref="N4:N5"/>
    <mergeCell ref="P20:P21"/>
    <mergeCell ref="B116:C116"/>
    <mergeCell ref="J20:J21"/>
    <mergeCell ref="K20:K21"/>
    <mergeCell ref="L20:L21"/>
    <mergeCell ref="M20:M21"/>
    <mergeCell ref="N20:N21"/>
    <mergeCell ref="O20:O21"/>
    <mergeCell ref="H20:H21"/>
    <mergeCell ref="I20:I21"/>
    <mergeCell ref="I4:I5"/>
    <mergeCell ref="J4:J5"/>
    <mergeCell ref="K4:K5"/>
    <mergeCell ref="H4:H5"/>
    <mergeCell ref="Q4:Q5"/>
    <mergeCell ref="Q20:Q21"/>
    <mergeCell ref="B4:C5"/>
    <mergeCell ref="D4:D5"/>
    <mergeCell ref="E4:E5"/>
    <mergeCell ref="F4:F5"/>
    <mergeCell ref="G4:G5"/>
    <mergeCell ref="O4:O5"/>
    <mergeCell ref="P4:P5"/>
    <mergeCell ref="B17:C17"/>
    <mergeCell ref="B20:C21"/>
    <mergeCell ref="D20:D21"/>
    <mergeCell ref="E20:E21"/>
    <mergeCell ref="F20:F21"/>
    <mergeCell ref="G20:G21"/>
  </mergeCells>
  <pageMargins left="0.70866141732283472" right="0.70866141732283472" top="0.78740157480314965" bottom="0.78740157480314965" header="0.31496062992125984" footer="0.31496062992125984"/>
  <pageSetup paperSize="9" scale="8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opLeftCell="A7" workbookViewId="0">
      <selection activeCell="C43" sqref="C43"/>
    </sheetView>
  </sheetViews>
  <sheetFormatPr defaultRowHeight="15.05" x14ac:dyDescent="0.3"/>
  <cols>
    <col min="1" max="1" width="10.44140625" customWidth="1"/>
    <col min="2" max="2" width="18.33203125" customWidth="1"/>
    <col min="3" max="3" width="77" customWidth="1"/>
  </cols>
  <sheetData>
    <row r="1" spans="1:6" x14ac:dyDescent="0.3">
      <c r="A1" s="122" t="s">
        <v>88</v>
      </c>
      <c r="B1" s="122"/>
      <c r="C1" s="122"/>
      <c r="D1" s="121"/>
      <c r="E1" s="121"/>
      <c r="F1" s="121"/>
    </row>
    <row r="2" spans="1:6" x14ac:dyDescent="0.3">
      <c r="A2" s="121"/>
      <c r="B2" s="121"/>
      <c r="C2" s="121"/>
      <c r="D2" s="121"/>
      <c r="E2" s="121"/>
      <c r="F2" s="121"/>
    </row>
    <row r="3" spans="1:6" x14ac:dyDescent="0.3">
      <c r="A3" s="123" t="s">
        <v>80</v>
      </c>
      <c r="B3" s="123" t="s">
        <v>89</v>
      </c>
      <c r="C3" s="123" t="s">
        <v>90</v>
      </c>
      <c r="D3" s="121"/>
      <c r="E3" s="121"/>
      <c r="F3" s="121"/>
    </row>
    <row r="4" spans="1:6" x14ac:dyDescent="0.3">
      <c r="A4" s="1">
        <v>2111</v>
      </c>
      <c r="B4" s="5">
        <v>40500</v>
      </c>
      <c r="C4" s="1" t="s">
        <v>91</v>
      </c>
      <c r="D4" s="121"/>
      <c r="E4" s="121"/>
      <c r="F4" s="121"/>
    </row>
    <row r="5" spans="1:6" x14ac:dyDescent="0.3">
      <c r="A5" s="1">
        <v>2141</v>
      </c>
      <c r="B5" s="5">
        <v>1000</v>
      </c>
      <c r="C5" s="1" t="s">
        <v>92</v>
      </c>
      <c r="D5" s="121"/>
      <c r="E5" s="121"/>
      <c r="F5" s="121"/>
    </row>
    <row r="6" spans="1:6" x14ac:dyDescent="0.3">
      <c r="A6" s="1">
        <v>2324</v>
      </c>
      <c r="B6" s="5">
        <v>162000</v>
      </c>
      <c r="C6" s="1" t="s">
        <v>93</v>
      </c>
      <c r="D6" s="121"/>
      <c r="E6" s="121"/>
      <c r="F6" s="121"/>
    </row>
    <row r="7" spans="1:6" x14ac:dyDescent="0.3">
      <c r="A7" s="1">
        <v>4121</v>
      </c>
      <c r="B7" s="5">
        <v>716000</v>
      </c>
      <c r="C7" s="1" t="s">
        <v>94</v>
      </c>
      <c r="D7" s="121"/>
      <c r="E7" s="121"/>
      <c r="F7" s="121"/>
    </row>
    <row r="8" spans="1:6" x14ac:dyDescent="0.3">
      <c r="A8" s="1">
        <v>4122</v>
      </c>
      <c r="B8" s="5">
        <v>60000</v>
      </c>
      <c r="C8" s="1" t="s">
        <v>95</v>
      </c>
      <c r="D8" s="121"/>
      <c r="E8" s="121"/>
      <c r="F8" s="121"/>
    </row>
    <row r="9" spans="1:6" x14ac:dyDescent="0.3">
      <c r="A9" s="1">
        <v>4216</v>
      </c>
      <c r="B9" s="5">
        <v>3120000</v>
      </c>
      <c r="C9" s="1" t="s">
        <v>96</v>
      </c>
      <c r="D9" s="121"/>
      <c r="E9" s="121"/>
      <c r="F9" s="121"/>
    </row>
    <row r="10" spans="1:6" x14ac:dyDescent="0.3">
      <c r="A10" s="1">
        <v>8115</v>
      </c>
      <c r="B10" s="5">
        <v>480000</v>
      </c>
      <c r="C10" s="1" t="s">
        <v>98</v>
      </c>
      <c r="D10" s="121"/>
      <c r="E10" s="121"/>
      <c r="F10" s="121"/>
    </row>
    <row r="11" spans="1:6" ht="15.65" x14ac:dyDescent="0.35">
      <c r="A11" s="1">
        <v>8901</v>
      </c>
      <c r="B11" s="124">
        <v>220000</v>
      </c>
      <c r="C11" s="1" t="s">
        <v>97</v>
      </c>
      <c r="D11" s="121"/>
      <c r="E11" s="121"/>
      <c r="F11" s="121"/>
    </row>
    <row r="12" spans="1:6" x14ac:dyDescent="0.3">
      <c r="A12" s="1"/>
      <c r="B12" s="47">
        <f>SUM(B4:B11)</f>
        <v>4799500</v>
      </c>
      <c r="C12" s="1"/>
      <c r="D12" s="121"/>
      <c r="E12" s="121"/>
      <c r="F12" s="121"/>
    </row>
    <row r="13" spans="1:6" x14ac:dyDescent="0.3">
      <c r="A13" s="1"/>
      <c r="B13" s="5"/>
      <c r="C13" s="1"/>
      <c r="D13" s="121"/>
      <c r="E13" s="121"/>
      <c r="F13" s="121"/>
    </row>
    <row r="14" spans="1:6" x14ac:dyDescent="0.3">
      <c r="A14" s="123" t="s">
        <v>81</v>
      </c>
      <c r="B14" s="47" t="s">
        <v>89</v>
      </c>
      <c r="C14" s="123" t="s">
        <v>90</v>
      </c>
      <c r="D14" s="121"/>
      <c r="E14" s="121"/>
      <c r="F14" s="121"/>
    </row>
    <row r="15" spans="1:6" x14ac:dyDescent="0.3">
      <c r="A15" s="1"/>
      <c r="B15" s="5"/>
      <c r="C15" s="1"/>
      <c r="D15" s="121"/>
      <c r="E15" s="121"/>
      <c r="F15" s="121"/>
    </row>
    <row r="16" spans="1:6" x14ac:dyDescent="0.3">
      <c r="A16" s="1">
        <v>5011</v>
      </c>
      <c r="B16" s="5">
        <v>460000</v>
      </c>
      <c r="C16" s="1" t="s">
        <v>99</v>
      </c>
      <c r="D16" s="121"/>
      <c r="E16" s="121"/>
      <c r="F16" s="121"/>
    </row>
    <row r="17" spans="1:6" x14ac:dyDescent="0.3">
      <c r="A17" s="1">
        <v>5021</v>
      </c>
      <c r="B17" s="5">
        <v>115000</v>
      </c>
      <c r="C17" s="1" t="s">
        <v>100</v>
      </c>
      <c r="D17" s="121"/>
      <c r="E17" s="121"/>
      <c r="F17" s="121"/>
    </row>
    <row r="18" spans="1:6" x14ac:dyDescent="0.3">
      <c r="A18" s="1">
        <v>5031</v>
      </c>
      <c r="B18" s="5">
        <v>115000</v>
      </c>
      <c r="C18" s="1" t="s">
        <v>101</v>
      </c>
      <c r="D18" s="121"/>
      <c r="E18" s="121"/>
      <c r="F18" s="121"/>
    </row>
    <row r="19" spans="1:6" x14ac:dyDescent="0.3">
      <c r="A19" s="1">
        <v>5032</v>
      </c>
      <c r="B19" s="5">
        <v>42000</v>
      </c>
      <c r="C19" s="1" t="s">
        <v>102</v>
      </c>
      <c r="D19" s="121"/>
      <c r="E19" s="121"/>
      <c r="F19" s="121"/>
    </row>
    <row r="20" spans="1:6" x14ac:dyDescent="0.3">
      <c r="A20" s="1">
        <v>5038</v>
      </c>
      <c r="B20" s="5">
        <v>4000</v>
      </c>
      <c r="C20" s="1" t="s">
        <v>103</v>
      </c>
    </row>
    <row r="21" spans="1:6" x14ac:dyDescent="0.3">
      <c r="A21" s="1">
        <v>5136</v>
      </c>
      <c r="B21" s="5">
        <v>1500</v>
      </c>
      <c r="C21" s="1" t="s">
        <v>104</v>
      </c>
    </row>
    <row r="22" spans="1:6" x14ac:dyDescent="0.3">
      <c r="A22" s="1">
        <v>5137</v>
      </c>
      <c r="B22" s="5">
        <v>20000</v>
      </c>
      <c r="C22" s="1" t="s">
        <v>105</v>
      </c>
    </row>
    <row r="23" spans="1:6" x14ac:dyDescent="0.3">
      <c r="A23" s="1">
        <v>5139</v>
      </c>
      <c r="B23" s="5">
        <v>20000</v>
      </c>
      <c r="C23" s="1" t="s">
        <v>106</v>
      </c>
    </row>
    <row r="24" spans="1:6" x14ac:dyDescent="0.3">
      <c r="A24" s="1">
        <v>5161</v>
      </c>
      <c r="B24" s="5">
        <v>2000</v>
      </c>
      <c r="C24" s="1" t="s">
        <v>107</v>
      </c>
    </row>
    <row r="25" spans="1:6" x14ac:dyDescent="0.3">
      <c r="A25" s="1">
        <v>5162</v>
      </c>
      <c r="B25" s="5">
        <v>12000</v>
      </c>
      <c r="C25" s="1" t="s">
        <v>108</v>
      </c>
    </row>
    <row r="26" spans="1:6" x14ac:dyDescent="0.3">
      <c r="A26" s="1">
        <v>5163</v>
      </c>
      <c r="B26" s="5">
        <v>6000</v>
      </c>
      <c r="C26" s="1" t="s">
        <v>109</v>
      </c>
    </row>
    <row r="27" spans="1:6" x14ac:dyDescent="0.3">
      <c r="A27" s="1">
        <v>5164</v>
      </c>
      <c r="B27" s="5">
        <v>12000</v>
      </c>
      <c r="C27" s="1" t="s">
        <v>110</v>
      </c>
    </row>
    <row r="28" spans="1:6" x14ac:dyDescent="0.3">
      <c r="A28" s="1">
        <v>5166</v>
      </c>
      <c r="B28" s="5">
        <v>50000</v>
      </c>
      <c r="C28" s="1" t="s">
        <v>111</v>
      </c>
    </row>
    <row r="29" spans="1:6" x14ac:dyDescent="0.3">
      <c r="A29" s="1">
        <v>5168</v>
      </c>
      <c r="B29" s="5">
        <v>17000</v>
      </c>
      <c r="C29" s="1" t="s">
        <v>112</v>
      </c>
    </row>
    <row r="30" spans="1:6" x14ac:dyDescent="0.3">
      <c r="A30" s="1">
        <v>5169</v>
      </c>
      <c r="B30" s="5">
        <v>250000</v>
      </c>
      <c r="C30" s="1" t="s">
        <v>113</v>
      </c>
    </row>
    <row r="31" spans="1:6" x14ac:dyDescent="0.3">
      <c r="A31" s="1">
        <v>5171</v>
      </c>
      <c r="B31" s="5">
        <v>30000</v>
      </c>
      <c r="C31" s="1" t="s">
        <v>114</v>
      </c>
    </row>
    <row r="32" spans="1:6" x14ac:dyDescent="0.3">
      <c r="A32" s="1">
        <v>5172</v>
      </c>
      <c r="B32" s="5">
        <v>3000</v>
      </c>
      <c r="C32" s="1" t="s">
        <v>61</v>
      </c>
    </row>
    <row r="33" spans="1:3" x14ac:dyDescent="0.3">
      <c r="A33" s="1">
        <v>5173</v>
      </c>
      <c r="B33" s="5">
        <v>5000</v>
      </c>
      <c r="C33" s="1" t="s">
        <v>115</v>
      </c>
    </row>
    <row r="34" spans="1:3" x14ac:dyDescent="0.3">
      <c r="A34" s="1">
        <v>5175</v>
      </c>
      <c r="B34" s="5">
        <v>5000</v>
      </c>
      <c r="C34" s="1" t="s">
        <v>64</v>
      </c>
    </row>
    <row r="35" spans="1:3" x14ac:dyDescent="0.3">
      <c r="A35" s="1">
        <v>5194</v>
      </c>
      <c r="B35" s="5">
        <v>20000</v>
      </c>
      <c r="C35" s="1" t="s">
        <v>68</v>
      </c>
    </row>
    <row r="36" spans="1:3" x14ac:dyDescent="0.3">
      <c r="A36" s="1">
        <v>5229</v>
      </c>
      <c r="B36" s="5">
        <v>55000</v>
      </c>
      <c r="C36" s="1" t="s">
        <v>116</v>
      </c>
    </row>
    <row r="37" spans="1:3" x14ac:dyDescent="0.3">
      <c r="A37" s="1">
        <v>5362</v>
      </c>
      <c r="B37" s="5">
        <v>1000</v>
      </c>
      <c r="C37" s="1" t="s">
        <v>117</v>
      </c>
    </row>
    <row r="38" spans="1:3" x14ac:dyDescent="0.3">
      <c r="A38" s="1">
        <v>5901</v>
      </c>
      <c r="B38" s="5">
        <v>1904000</v>
      </c>
      <c r="C38" s="1" t="s">
        <v>118</v>
      </c>
    </row>
    <row r="39" spans="1:3" ht="15.65" x14ac:dyDescent="0.35">
      <c r="A39" s="1">
        <v>8124</v>
      </c>
      <c r="B39" s="124">
        <v>1650000</v>
      </c>
      <c r="C39" s="1" t="s">
        <v>119</v>
      </c>
    </row>
    <row r="40" spans="1:3" x14ac:dyDescent="0.3">
      <c r="A40" s="1"/>
      <c r="B40" s="47">
        <f>SUM(B16:B39)</f>
        <v>4799500</v>
      </c>
      <c r="C40" s="1"/>
    </row>
    <row r="41" spans="1:3" x14ac:dyDescent="0.3">
      <c r="A41" s="1"/>
      <c r="B41" s="1"/>
      <c r="C41" s="1"/>
    </row>
    <row r="42" spans="1:3" x14ac:dyDescent="0.3">
      <c r="A42" s="125"/>
      <c r="B42" s="125"/>
      <c r="C42" s="125"/>
    </row>
    <row r="43" spans="1:3" x14ac:dyDescent="0.3">
      <c r="A43" s="125"/>
      <c r="B43" s="125"/>
      <c r="C43" s="125"/>
    </row>
    <row r="44" spans="1:3" x14ac:dyDescent="0.3">
      <c r="A44" s="125"/>
      <c r="B44" s="125"/>
      <c r="C44" s="125"/>
    </row>
    <row r="45" spans="1:3" x14ac:dyDescent="0.3">
      <c r="A45" s="125"/>
      <c r="B45" s="125"/>
      <c r="C45" s="125"/>
    </row>
    <row r="46" spans="1:3" x14ac:dyDescent="0.3">
      <c r="A46" s="125"/>
      <c r="B46" s="125"/>
      <c r="C46" s="125"/>
    </row>
    <row r="47" spans="1:3" x14ac:dyDescent="0.3">
      <c r="A47" s="125"/>
      <c r="B47" s="125"/>
      <c r="C47" s="125"/>
    </row>
    <row r="48" spans="1:3" x14ac:dyDescent="0.3">
      <c r="A48" s="125"/>
      <c r="B48" s="125"/>
      <c r="C48" s="12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2021</vt:lpstr>
      <vt:lpstr>komentář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2020-11-15T14:57:16Z</dcterms:created>
  <dcterms:modified xsi:type="dcterms:W3CDTF">2020-11-18T15:32:57Z</dcterms:modified>
</cp:coreProperties>
</file>